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725" tabRatio="832" activeTab="1"/>
  </bookViews>
  <sheets>
    <sheet name="部门收支总体情况表" sheetId="1" r:id="rId1"/>
    <sheet name="部门收入总体情况表" sheetId="2" r:id="rId2"/>
    <sheet name="部门支出总体情况表 " sheetId="3" r:id="rId3"/>
    <sheet name="财政拨款收支总体情况表" sheetId="4" r:id="rId4"/>
    <sheet name="一般公共预算支出情况表（功能分类）" sheetId="5" r:id="rId5"/>
    <sheet name="一般公共预算基本支出情况表（经济分类）" sheetId="6" r:id="rId6"/>
    <sheet name="一般公共预算“三公”经费支出情况表" sheetId="7" r:id="rId7"/>
    <sheet name="政府性基金预算支出情况表" sheetId="8" r:id="rId8"/>
  </sheets>
  <definedNames/>
  <calcPr fullCalcOnLoad="1"/>
</workbook>
</file>

<file path=xl/sharedStrings.xml><?xml version="1.0" encoding="utf-8"?>
<sst xmlns="http://schemas.openxmlformats.org/spreadsheetml/2006/main" count="375" uniqueCount="266">
  <si>
    <t>部门公开表1</t>
  </si>
  <si>
    <t>部门收支总体情况表</t>
  </si>
  <si>
    <t>部门：黑龙江小北湖国家级自然保护区管理局                                                                                                                                                                    单位：万元</t>
  </si>
  <si>
    <t>收      入</t>
  </si>
  <si>
    <t>支      出</t>
  </si>
  <si>
    <t>项  目</t>
  </si>
  <si>
    <t>上年执行数</t>
  </si>
  <si>
    <t>预算数</t>
  </si>
  <si>
    <t>预算数与执行数比较增减%</t>
  </si>
  <si>
    <t>一、经费拨款</t>
  </si>
  <si>
    <t>一、一般公共服务</t>
  </si>
  <si>
    <t>二、纳入预算管理的行政事业性收费</t>
  </si>
  <si>
    <t>二、外交</t>
  </si>
  <si>
    <t>三、专项收入</t>
  </si>
  <si>
    <t>三、国防</t>
  </si>
  <si>
    <t>四、国有资源（资产）有偿使用收入</t>
  </si>
  <si>
    <t>四、公共安全</t>
  </si>
  <si>
    <t>五、其他非税收入</t>
  </si>
  <si>
    <t>五、教育</t>
  </si>
  <si>
    <t>六、财政专户资金</t>
  </si>
  <si>
    <t>六、科学技术支出</t>
  </si>
  <si>
    <t>七、政府性基金</t>
  </si>
  <si>
    <t>七、文化体育与传媒支出</t>
  </si>
  <si>
    <t>八、国有资本经营收入</t>
  </si>
  <si>
    <t>八、社会保障和就业支出</t>
  </si>
  <si>
    <t>九、事业单位经营收入</t>
  </si>
  <si>
    <t>九、医疗卫生与计划生育支出</t>
  </si>
  <si>
    <t>十、中央省市专项资金</t>
  </si>
  <si>
    <t>十、节能环保支出</t>
  </si>
  <si>
    <t>十一、城乡社区支出</t>
  </si>
  <si>
    <t>本年收入合计</t>
  </si>
  <si>
    <t>十二、农林水支出</t>
  </si>
  <si>
    <t>十三、交通运输支出</t>
  </si>
  <si>
    <t>十一、事业收入（不含财政专户资金）</t>
  </si>
  <si>
    <t>十四、资源勘探信息等支出</t>
  </si>
  <si>
    <t>十二、附属单位上缴收入</t>
  </si>
  <si>
    <t>十五、商业服务业等支出</t>
  </si>
  <si>
    <t>十三、上级补助收入</t>
  </si>
  <si>
    <t>十六、金融支出</t>
  </si>
  <si>
    <t>十四、用事业基金弥补收支差额</t>
  </si>
  <si>
    <t>十七、援助其他地区支出</t>
  </si>
  <si>
    <t>十五、其他收入</t>
  </si>
  <si>
    <t>十八、国土海洋气象等支出</t>
  </si>
  <si>
    <t>十六、上年结转</t>
  </si>
  <si>
    <t>十九、住房保障支出</t>
  </si>
  <si>
    <t xml:space="preserve">      其中：专项结转</t>
  </si>
  <si>
    <t>二十、粮油物资储备支出</t>
  </si>
  <si>
    <t xml:space="preserve">            财政专户资金结转</t>
  </si>
  <si>
    <t xml:space="preserve">            政府性基金结转</t>
  </si>
  <si>
    <t>本年支出合计</t>
  </si>
  <si>
    <t xml:space="preserve">            其他结转</t>
  </si>
  <si>
    <t>结转下年</t>
  </si>
  <si>
    <t>收    入    总    计</t>
  </si>
  <si>
    <t>支    出    总    计</t>
  </si>
  <si>
    <t>部门公开表2</t>
  </si>
  <si>
    <t>部门收入总体情况总表</t>
  </si>
  <si>
    <t>部门：黑龙江小北湖国家级自然保护区管理局                                                                                                      单位：万元</t>
  </si>
  <si>
    <t>科目</t>
  </si>
  <si>
    <t>合计</t>
  </si>
  <si>
    <t>财政拨款（补助）</t>
  </si>
  <si>
    <t>国有资本经营收入</t>
  </si>
  <si>
    <t>财政专户资金</t>
  </si>
  <si>
    <t>政府性基金</t>
  </si>
  <si>
    <t>事业单位经营收入</t>
  </si>
  <si>
    <t>其他自有资金</t>
  </si>
  <si>
    <t>中央省市专项资金</t>
  </si>
  <si>
    <t>上年结转、结转</t>
  </si>
  <si>
    <t>科目编码</t>
  </si>
  <si>
    <t>科目名称</t>
  </si>
  <si>
    <t>经费拨款</t>
  </si>
  <si>
    <t>纳入预算管理的行政事业性收费</t>
  </si>
  <si>
    <t>专项收入</t>
  </si>
  <si>
    <t>国有资源（资产）有偿使用收入</t>
  </si>
  <si>
    <t>其他非税收入</t>
  </si>
  <si>
    <t>小计</t>
  </si>
  <si>
    <t>专项结转</t>
  </si>
  <si>
    <t>财政专户资金结转</t>
  </si>
  <si>
    <t>政府性基金结转</t>
  </si>
  <si>
    <t>其他结转</t>
  </si>
  <si>
    <t>210</t>
  </si>
  <si>
    <t>医疗卫生与计划生育支出</t>
  </si>
  <si>
    <t>21005</t>
  </si>
  <si>
    <t xml:space="preserve">  医疗保障</t>
  </si>
  <si>
    <t>2100502</t>
  </si>
  <si>
    <t xml:space="preserve">    事业单位医疗</t>
  </si>
  <si>
    <t>213</t>
  </si>
  <si>
    <t>农林水支出</t>
  </si>
  <si>
    <t>21302</t>
  </si>
  <si>
    <t xml:space="preserve">  林业</t>
  </si>
  <si>
    <t>2130201</t>
  </si>
  <si>
    <t xml:space="preserve">    行政运行</t>
  </si>
  <si>
    <t xml:space="preserve">    林业自然保护区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</si>
  <si>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</si>
  <si>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</si>
  <si>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</si>
  <si>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</si>
  <si>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</si>
  <si>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</si>
  <si>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 xml:space="preserve"> </t>
  </si>
  <si>
    <t>部门公开表3</t>
  </si>
  <si>
    <t>部门支出总体情况表</t>
  </si>
  <si>
    <t>部门：黑龙江小北湖国家级自然保护区管理局        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</si>
  <si>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</si>
  <si>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</si>
  <si>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</si>
  <si>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</si>
  <si>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</si>
  <si>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部门公开表4</t>
  </si>
  <si>
    <t>财政拨款收支总体情况表</t>
  </si>
  <si>
    <t>部门：黑龙江小北湖国家级自然保护区管理局                                                                                                   单位：万元</t>
  </si>
  <si>
    <t>一、本年收入</t>
  </si>
  <si>
    <t>一、本年支出</t>
  </si>
  <si>
    <t>(一)一般公共预算拨款</t>
  </si>
  <si>
    <t>(二)政府性基数预算拨款</t>
  </si>
  <si>
    <t>二、上年结转</t>
  </si>
  <si>
    <t xml:space="preserve">       收 入 总 计</t>
  </si>
  <si>
    <t xml:space="preserve">       支  出  总  计</t>
  </si>
  <si>
    <t>部门公开表5</t>
  </si>
  <si>
    <t>一般公共预算支出情况表（功能分类）</t>
  </si>
  <si>
    <t>部门：黑龙江小北湖国家级自然保护区管理局                                                                                    单位：万元</t>
  </si>
  <si>
    <t>本年预算数</t>
  </si>
  <si>
    <t>本年预算比上年执行数</t>
  </si>
  <si>
    <t>增减额</t>
  </si>
  <si>
    <t>增减%</t>
  </si>
  <si>
    <t>农业</t>
  </si>
  <si>
    <t>合   计</t>
  </si>
  <si>
    <t>部门公开表6</t>
  </si>
  <si>
    <t>一般公共预算基本支出情况表（经济分类）</t>
  </si>
  <si>
    <t>部门：黑龙江小北湖国家级自然保护区管理局                                                                                                  单位：万元</t>
  </si>
  <si>
    <t>科目
编码</t>
  </si>
  <si>
    <t>本年预算数比上年执行数</t>
  </si>
  <si>
    <t>人员支出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</si>
  <si>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</si>
  <si>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</si>
  <si>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</si>
  <si>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</si>
  <si>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</si>
  <si>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</si>
  <si>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</si>
  <si>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</si>
  <si>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</si>
  <si>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</si>
  <si>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</si>
  <si>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</si>
  <si>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</si>
  <si>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</si>
  <si>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</si>
  <si>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</si>
  <si>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</si>
  <si>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</si>
  <si>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</si>
  <si>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</si>
  <si>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</si>
  <si>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</si>
  <si>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</si>
  <si>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</si>
  <si>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</si>
  <si>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</si>
  <si>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</si>
  <si>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</si>
  <si>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</si>
  <si>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</si>
  <si>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</si>
  <si>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</si>
  <si>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</si>
  <si>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</si>
  <si>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</si>
  <si>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</si>
  <si>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</si>
  <si>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</si>
  <si>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</si>
  <si>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</si>
  <si>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</si>
  <si>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</si>
  <si>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</si>
  <si>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</si>
  <si>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</si>
  <si>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</si>
  <si>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</si>
  <si>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</si>
  <si>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</si>
  <si>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</si>
  <si>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</si>
  <si>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</si>
  <si>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</si>
  <si>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</si>
  <si>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</si>
  <si>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</si>
  <si>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</si>
  <si>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</si>
  <si>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</si>
  <si>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</si>
  <si>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</si>
  <si>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</si>
  <si>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</si>
  <si>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</si>
  <si>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</si>
  <si>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</si>
  <si>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</si>
  <si>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</si>
  <si>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</si>
  <si>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</si>
  <si>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</si>
  <si>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</si>
  <si>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</si>
  <si>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</si>
  <si>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</si>
  <si>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</si>
  <si>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</si>
  <si>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</si>
  <si>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</si>
  <si>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</si>
  <si>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</si>
  <si>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</si>
  <si>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</si>
  <si>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</si>
  <si>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</si>
  <si>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</si>
  <si>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</si>
  <si>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</si>
  <si>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</si>
  <si>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</si>
  <si>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</si>
  <si>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</si>
  <si>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</si>
  <si>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</si>
  <si>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</si>
  <si>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</si>
  <si>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</si>
  <si>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</si>
  <si>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</si>
  <si>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</si>
  <si>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</si>
  <si>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</si>
  <si>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</si>
  <si>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</si>
  <si>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</si>
  <si>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</si>
  <si>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310</t>
  </si>
  <si>
    <t>其他资本性支出</t>
  </si>
  <si>
    <t>31002</t>
  </si>
  <si>
    <t xml:space="preserve">  办公设备购置</t>
  </si>
  <si>
    <t>31003</t>
  </si>
  <si>
    <t xml:space="preserve">  专用设备购置</t>
  </si>
  <si>
    <t>31019</t>
  </si>
  <si>
    <t xml:space="preserve">  其他交通工具购置</t>
  </si>
  <si>
    <t>31099</t>
  </si>
  <si>
    <t xml:space="preserve">  其他资本性支出</t>
  </si>
  <si>
    <t>部门公开表7</t>
  </si>
  <si>
    <t>一般公共预算“三公”经费支出表</t>
  </si>
  <si>
    <t>部门：黑龙江小北湖国家级自然保护区管理局                                                                  单位：万元</t>
  </si>
  <si>
    <t>项目</t>
  </si>
  <si>
    <t>本年预算数比上年执行数增减</t>
  </si>
  <si>
    <t>金额</t>
  </si>
  <si>
    <t>百分比%</t>
  </si>
  <si>
    <t>一、“三公”经费支出合计</t>
  </si>
  <si>
    <t xml:space="preserve">  （一）因公出国（境）费</t>
  </si>
  <si>
    <t xml:space="preserve">  （二）公务用车购置及运行维护费</t>
  </si>
  <si>
    <t xml:space="preserve">       1.公务用车购置费</t>
  </si>
  <si>
    <t xml:space="preserve">       2.公务用车运行维护费</t>
  </si>
  <si>
    <t xml:space="preserve">   (三）公务接待费</t>
  </si>
  <si>
    <t xml:space="preserve">       1.国内接待费</t>
  </si>
  <si>
    <t xml:space="preserve">       2.国（境）外接待费</t>
  </si>
  <si>
    <t>部门公开表8</t>
  </si>
  <si>
    <t>政府性基金预算支出情况表</t>
  </si>
  <si>
    <t>部门：黑龙江小北湖国家级自然保护区管理局                                                                                   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</si>
</sst>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\(#,##0.00\)"/>
    <numFmt numFmtId="178" formatCode="* #,##0.00;* \-#,##0.00;* &quot;&quot;??;@"/>
    <numFmt numFmtId="179" formatCode="0.00_);[Red]\(0.00\)"/>
  </numFmts>
  <fonts count="60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仿宋_GB2312"/>
      <family val="3"/>
    </font>
    <font>
      <sz val="9"/>
      <name val="Arial"/>
      <family val="2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9"/>
      <name val="宋体"/>
      <family val="0"/>
    </font>
    <font>
      <b/>
      <sz val="9"/>
      <name val="Arial"/>
      <family val="2"/>
    </font>
    <font>
      <b/>
      <sz val="11"/>
      <name val="Arial"/>
      <family val="2"/>
    </font>
    <font>
      <sz val="22"/>
      <name val="华文中宋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2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11"/>
      <name val="Arial"/>
      <family val="2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0"/>
      <color theme="1"/>
      <name val="Calibri Light"/>
      <family val="0"/>
    </font>
    <font>
      <sz val="10"/>
      <color theme="1"/>
      <name val="仿宋_GB2312"/>
      <family val="3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Calibri Light"/>
      <family val="0"/>
    </font>
  </fonts>
  <fills count="2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39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34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3" fillId="0" borderId="4" applyNumberFormat="0" applyFill="0" applyAlignment="0" applyProtection="0"/>
    <xf numFmtId="0" fontId="39" fillId="11" borderId="0" applyNumberFormat="0" applyBorder="0" applyAlignment="0" applyProtection="0"/>
    <xf numFmtId="0" fontId="41" fillId="0" borderId="5" applyNumberFormat="0" applyFill="0" applyAlignment="0" applyProtection="0"/>
    <xf numFmtId="0" fontId="39" fillId="12" borderId="0" applyNumberFormat="0" applyBorder="0" applyAlignment="0" applyProtection="0"/>
    <xf numFmtId="0" fontId="47" fillId="13" borderId="6" applyNumberFormat="0" applyAlignment="0" applyProtection="0"/>
    <xf numFmtId="0" fontId="34" fillId="4" borderId="0" applyNumberFormat="0" applyBorder="0" applyAlignment="0" applyProtection="0"/>
    <xf numFmtId="0" fontId="37" fillId="13" borderId="1" applyNumberFormat="0" applyAlignment="0" applyProtection="0"/>
    <xf numFmtId="0" fontId="36" fillId="14" borderId="7" applyNumberFormat="0" applyAlignment="0" applyProtection="0"/>
    <xf numFmtId="0" fontId="11" fillId="3" borderId="0" applyNumberFormat="0" applyBorder="0" applyAlignment="0" applyProtection="0"/>
    <xf numFmtId="0" fontId="39" fillId="7" borderId="0" applyNumberFormat="0" applyBorder="0" applyAlignment="0" applyProtection="0"/>
    <xf numFmtId="0" fontId="38" fillId="0" borderId="8" applyNumberFormat="0" applyFill="0" applyAlignment="0" applyProtection="0"/>
    <xf numFmtId="0" fontId="46" fillId="0" borderId="9" applyNumberFormat="0" applyFill="0" applyAlignment="0" applyProtection="0"/>
    <xf numFmtId="0" fontId="34" fillId="10" borderId="0" applyNumberFormat="0" applyBorder="0" applyAlignment="0" applyProtection="0"/>
    <xf numFmtId="0" fontId="48" fillId="11" borderId="0" applyNumberFormat="0" applyBorder="0" applyAlignment="0" applyProtection="0"/>
    <xf numFmtId="0" fontId="45" fillId="4" borderId="0" applyNumberFormat="0" applyBorder="0" applyAlignment="0" applyProtection="0"/>
    <xf numFmtId="0" fontId="40" fillId="15" borderId="0" applyNumberFormat="0" applyBorder="0" applyAlignment="0" applyProtection="0"/>
    <xf numFmtId="0" fontId="34" fillId="4" borderId="0" applyNumberFormat="0" applyBorder="0" applyAlignment="0" applyProtection="0"/>
    <xf numFmtId="0" fontId="11" fillId="11" borderId="0" applyNumberFormat="0" applyBorder="0" applyAlignment="0" applyProtection="0"/>
    <xf numFmtId="0" fontId="39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34" fillId="10" borderId="0" applyNumberFormat="0" applyBorder="0" applyAlignment="0" applyProtection="0"/>
    <xf numFmtId="0" fontId="39" fillId="9" borderId="0" applyNumberFormat="0" applyBorder="0" applyAlignment="0" applyProtection="0"/>
    <xf numFmtId="0" fontId="11" fillId="11" borderId="0" applyNumberFormat="0" applyBorder="0" applyAlignment="0" applyProtection="0"/>
    <xf numFmtId="0" fontId="34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8" borderId="0" applyNumberFormat="0" applyBorder="0" applyAlignment="0" applyProtection="0"/>
    <xf numFmtId="0" fontId="11" fillId="3" borderId="0" applyNumberFormat="0" applyBorder="0" applyAlignment="0" applyProtection="0"/>
    <xf numFmtId="0" fontId="34" fillId="8" borderId="0" applyNumberFormat="0" applyBorder="0" applyAlignment="0" applyProtection="0"/>
    <xf numFmtId="0" fontId="39" fillId="2" borderId="0" applyNumberFormat="0" applyBorder="0" applyAlignment="0" applyProtection="0"/>
    <xf numFmtId="0" fontId="34" fillId="3" borderId="0" applyNumberFormat="0" applyBorder="0" applyAlignment="0" applyProtection="0"/>
    <xf numFmtId="0" fontId="40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49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5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19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86" applyFont="1">
      <alignment/>
      <protection/>
    </xf>
    <xf numFmtId="0" fontId="0" fillId="0" borderId="0" xfId="86">
      <alignment/>
      <protection/>
    </xf>
    <xf numFmtId="0" fontId="3" fillId="0" borderId="0" xfId="86" applyNumberFormat="1" applyFont="1" applyFill="1" applyAlignment="1" applyProtection="1">
      <alignment horizontal="left" vertical="center" wrapText="1"/>
      <protection/>
    </xf>
    <xf numFmtId="0" fontId="4" fillId="0" borderId="0" xfId="86" applyNumberFormat="1" applyFont="1" applyFill="1" applyAlignment="1" applyProtection="1">
      <alignment horizontal="center" vertical="center" wrapText="1"/>
      <protection/>
    </xf>
    <xf numFmtId="0" fontId="1" fillId="0" borderId="10" xfId="86" applyFont="1" applyBorder="1" applyAlignment="1">
      <alignment horizontal="left"/>
      <protection/>
    </xf>
    <xf numFmtId="0" fontId="5" fillId="0" borderId="11" xfId="86" applyNumberFormat="1" applyFont="1" applyFill="1" applyBorder="1" applyAlignment="1" applyProtection="1">
      <alignment horizontal="center" vertical="center" wrapText="1"/>
      <protection/>
    </xf>
    <xf numFmtId="0" fontId="5" fillId="0" borderId="12" xfId="86" applyNumberFormat="1" applyFont="1" applyFill="1" applyBorder="1" applyAlignment="1" applyProtection="1">
      <alignment horizontal="center" vertical="center" wrapText="1"/>
      <protection/>
    </xf>
    <xf numFmtId="0" fontId="5" fillId="0" borderId="13" xfId="86" applyNumberFormat="1" applyFont="1" applyFill="1" applyBorder="1" applyAlignment="1" applyProtection="1">
      <alignment horizontal="center" vertical="center" wrapText="1"/>
      <protection/>
    </xf>
    <xf numFmtId="0" fontId="5" fillId="0" borderId="14" xfId="86" applyNumberFormat="1" applyFont="1" applyFill="1" applyBorder="1" applyAlignment="1" applyProtection="1">
      <alignment horizontal="center" vertical="center" wrapText="1"/>
      <protection/>
    </xf>
    <xf numFmtId="0" fontId="5" fillId="0" borderId="12" xfId="86" applyFont="1" applyBorder="1" applyAlignment="1">
      <alignment horizontal="center" vertical="center"/>
      <protection/>
    </xf>
    <xf numFmtId="0" fontId="5" fillId="0" borderId="14" xfId="86" applyFont="1" applyBorder="1" applyAlignment="1">
      <alignment horizontal="center" vertical="center"/>
      <protection/>
    </xf>
    <xf numFmtId="0" fontId="5" fillId="0" borderId="15" xfId="86" applyNumberFormat="1" applyFont="1" applyFill="1" applyBorder="1" applyAlignment="1" applyProtection="1">
      <alignment horizontal="center" vertical="center" wrapText="1"/>
      <protection/>
    </xf>
    <xf numFmtId="0" fontId="5" fillId="0" borderId="16" xfId="86" applyNumberFormat="1" applyFont="1" applyFill="1" applyBorder="1" applyAlignment="1" applyProtection="1">
      <alignment horizontal="center" vertical="center" wrapText="1"/>
      <protection/>
    </xf>
    <xf numFmtId="0" fontId="5" fillId="0" borderId="16" xfId="86" applyFont="1" applyBorder="1" applyAlignment="1">
      <alignment horizontal="center" vertical="center"/>
      <protection/>
    </xf>
    <xf numFmtId="0" fontId="6" fillId="0" borderId="16" xfId="86" applyNumberFormat="1" applyFont="1" applyFill="1" applyBorder="1" applyAlignment="1" applyProtection="1">
      <alignment horizontal="left" vertical="center" wrapText="1"/>
      <protection/>
    </xf>
    <xf numFmtId="176" fontId="6" fillId="0" borderId="16" xfId="86" applyNumberFormat="1" applyFont="1" applyFill="1" applyBorder="1" applyAlignment="1" applyProtection="1">
      <alignment horizontal="right" vertical="center" wrapText="1"/>
      <protection/>
    </xf>
    <xf numFmtId="176" fontId="2" fillId="0" borderId="16" xfId="86" applyNumberFormat="1" applyFont="1" applyBorder="1" applyAlignment="1">
      <alignment vertical="center"/>
      <protection/>
    </xf>
    <xf numFmtId="0" fontId="2" fillId="0" borderId="16" xfId="86" applyNumberFormat="1" applyFont="1" applyBorder="1" applyAlignment="1">
      <alignment vertical="center"/>
      <protection/>
    </xf>
    <xf numFmtId="49" fontId="6" fillId="0" borderId="16" xfId="86" applyNumberFormat="1" applyFont="1" applyFill="1" applyBorder="1" applyAlignment="1" applyProtection="1">
      <alignment vertical="center" wrapText="1"/>
      <protection/>
    </xf>
    <xf numFmtId="176" fontId="6" fillId="0" borderId="16" xfId="86" applyNumberFormat="1" applyFont="1" applyBorder="1" applyAlignment="1">
      <alignment horizontal="right" vertical="center"/>
      <protection/>
    </xf>
    <xf numFmtId="49" fontId="6" fillId="0" borderId="16" xfId="86" applyNumberFormat="1" applyFont="1" applyFill="1" applyBorder="1" applyAlignment="1">
      <alignment vertical="center"/>
      <protection/>
    </xf>
    <xf numFmtId="0" fontId="6" fillId="0" borderId="16" xfId="86" applyNumberFormat="1" applyFont="1" applyBorder="1" applyAlignment="1">
      <alignment horizontal="left" vertical="center"/>
      <protection/>
    </xf>
    <xf numFmtId="0" fontId="6" fillId="0" borderId="16" xfId="86" applyNumberFormat="1" applyFont="1" applyFill="1" applyBorder="1" applyAlignment="1">
      <alignment horizontal="center" vertical="center"/>
      <protection/>
    </xf>
    <xf numFmtId="0" fontId="6" fillId="0" borderId="16" xfId="86" applyFont="1" applyBorder="1" applyAlignment="1">
      <alignment vertical="center"/>
      <protection/>
    </xf>
    <xf numFmtId="0" fontId="6" fillId="0" borderId="16" xfId="86" applyNumberFormat="1" applyFont="1" applyBorder="1" applyAlignment="1">
      <alignment vertical="center"/>
      <protection/>
    </xf>
    <xf numFmtId="0" fontId="0" fillId="0" borderId="13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0" fontId="7" fillId="0" borderId="0" xfId="84" applyAlignment="1">
      <alignment vertical="center"/>
      <protection/>
    </xf>
    <xf numFmtId="10" fontId="7" fillId="0" borderId="0" xfId="84" applyNumberFormat="1" applyFill="1" applyAlignment="1">
      <alignment vertical="center"/>
      <protection/>
    </xf>
    <xf numFmtId="0" fontId="8" fillId="0" borderId="0" xfId="87" applyFont="1" applyAlignment="1">
      <alignment horizontal="center" vertical="center"/>
      <protection/>
    </xf>
    <xf numFmtId="10" fontId="8" fillId="0" borderId="0" xfId="87" applyNumberFormat="1" applyFont="1" applyFill="1" applyAlignment="1">
      <alignment horizontal="center" vertical="center"/>
      <protection/>
    </xf>
    <xf numFmtId="0" fontId="1" fillId="0" borderId="10" xfId="92" applyFont="1" applyBorder="1" applyAlignment="1">
      <alignment horizontal="left" vertical="center"/>
      <protection/>
    </xf>
    <xf numFmtId="0" fontId="6" fillId="0" borderId="16" xfId="87" applyFont="1" applyBorder="1" applyAlignment="1">
      <alignment horizontal="center" vertical="center"/>
      <protection/>
    </xf>
    <xf numFmtId="0" fontId="6" fillId="0" borderId="12" xfId="87" applyFont="1" applyBorder="1" applyAlignment="1">
      <alignment horizontal="center" vertical="center" wrapText="1"/>
      <protection/>
    </xf>
    <xf numFmtId="10" fontId="6" fillId="0" borderId="14" xfId="87" applyNumberFormat="1" applyFont="1" applyFill="1" applyBorder="1" applyAlignment="1">
      <alignment horizontal="center" vertical="center" wrapText="1"/>
      <protection/>
    </xf>
    <xf numFmtId="10" fontId="6" fillId="0" borderId="16" xfId="87" applyNumberFormat="1" applyFont="1" applyFill="1" applyBorder="1" applyAlignment="1">
      <alignment horizontal="center" vertical="center"/>
      <protection/>
    </xf>
    <xf numFmtId="0" fontId="6" fillId="0" borderId="16" xfId="87" applyFont="1" applyFill="1" applyBorder="1">
      <alignment vertical="center"/>
      <protection/>
    </xf>
    <xf numFmtId="177" fontId="6" fillId="0" borderId="16" xfId="87" applyNumberFormat="1" applyFont="1" applyFill="1" applyBorder="1" applyAlignment="1">
      <alignment vertical="center"/>
      <protection/>
    </xf>
    <xf numFmtId="0" fontId="6" fillId="0" borderId="16" xfId="87" applyNumberFormat="1" applyFont="1" applyFill="1" applyBorder="1" applyAlignment="1">
      <alignment horizontal="right" vertical="center"/>
      <protection/>
    </xf>
    <xf numFmtId="43" fontId="6" fillId="0" borderId="16" xfId="23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6" xfId="88" applyFont="1" applyFill="1" applyBorder="1" applyAlignment="1">
      <alignment horizontal="center" vertical="center"/>
      <protection/>
    </xf>
    <xf numFmtId="0" fontId="5" fillId="20" borderId="16" xfId="88" applyFont="1" applyFill="1" applyBorder="1" applyAlignment="1">
      <alignment horizontal="center" vertical="center"/>
      <protection/>
    </xf>
    <xf numFmtId="0" fontId="1" fillId="17" borderId="16" xfId="0" applyNumberFormat="1" applyFont="1" applyFill="1" applyBorder="1" applyAlignment="1" applyProtection="1">
      <alignment horizontal="left" vertical="center"/>
      <protection/>
    </xf>
    <xf numFmtId="43" fontId="9" fillId="20" borderId="16" xfId="23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5" fillId="20" borderId="12" xfId="86" applyFont="1" applyFill="1" applyBorder="1" applyAlignment="1">
      <alignment horizontal="center" vertical="center" wrapText="1"/>
      <protection/>
    </xf>
    <xf numFmtId="10" fontId="5" fillId="0" borderId="14" xfId="86" applyNumberFormat="1" applyFont="1" applyFill="1" applyBorder="1" applyAlignment="1">
      <alignment horizontal="center" vertical="center" wrapText="1"/>
      <protection/>
    </xf>
    <xf numFmtId="0" fontId="5" fillId="20" borderId="16" xfId="86" applyFont="1" applyFill="1" applyBorder="1" applyAlignment="1">
      <alignment horizontal="center" vertical="center"/>
      <protection/>
    </xf>
    <xf numFmtId="10" fontId="5" fillId="0" borderId="16" xfId="86" applyNumberFormat="1" applyFont="1" applyFill="1" applyBorder="1" applyAlignment="1">
      <alignment horizontal="center" vertical="center"/>
      <protection/>
    </xf>
    <xf numFmtId="43" fontId="0" fillId="20" borderId="16" xfId="23" applyFill="1" applyBorder="1" applyAlignment="1">
      <alignment horizontal="right"/>
    </xf>
    <xf numFmtId="176" fontId="0" fillId="0" borderId="16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0" xfId="86" applyFont="1">
      <alignment/>
      <protection/>
    </xf>
    <xf numFmtId="0" fontId="0" fillId="0" borderId="0" xfId="86" applyFill="1">
      <alignment/>
      <protection/>
    </xf>
    <xf numFmtId="0" fontId="1" fillId="0" borderId="10" xfId="86" applyFont="1" applyFill="1" applyBorder="1" applyAlignment="1">
      <alignment horizontal="left"/>
      <protection/>
    </xf>
    <xf numFmtId="0" fontId="5" fillId="0" borderId="12" xfId="86" applyFont="1" applyFill="1" applyBorder="1" applyAlignment="1">
      <alignment horizontal="center" vertical="center"/>
      <protection/>
    </xf>
    <xf numFmtId="0" fontId="5" fillId="0" borderId="14" xfId="86" applyFont="1" applyFill="1" applyBorder="1" applyAlignment="1">
      <alignment horizontal="center" vertical="center"/>
      <protection/>
    </xf>
    <xf numFmtId="0" fontId="5" fillId="0" borderId="17" xfId="86" applyNumberFormat="1" applyFont="1" applyFill="1" applyBorder="1" applyAlignment="1" applyProtection="1">
      <alignment horizontal="center" vertical="center" wrapText="1"/>
      <protection/>
    </xf>
    <xf numFmtId="0" fontId="5" fillId="0" borderId="18" xfId="86" applyNumberFormat="1" applyFont="1" applyFill="1" applyBorder="1" applyAlignment="1" applyProtection="1">
      <alignment horizontal="center" vertical="center" wrapText="1"/>
      <protection/>
    </xf>
    <xf numFmtId="0" fontId="5" fillId="0" borderId="18" xfId="86" applyFont="1" applyFill="1" applyBorder="1" applyAlignment="1">
      <alignment horizontal="center" vertical="center"/>
      <protection/>
    </xf>
    <xf numFmtId="0" fontId="51" fillId="0" borderId="16" xfId="0" applyFont="1" applyFill="1" applyBorder="1" applyAlignment="1">
      <alignment horizontal="justify" vertical="center" wrapText="1"/>
    </xf>
    <xf numFmtId="0" fontId="51" fillId="0" borderId="16" xfId="0" applyFont="1" applyFill="1" applyBorder="1" applyAlignment="1">
      <alignment horizontal="justify" vertical="center" wrapText="1"/>
    </xf>
    <xf numFmtId="4" fontId="52" fillId="0" borderId="16" xfId="86" applyNumberFormat="1" applyFont="1" applyFill="1" applyBorder="1" applyAlignment="1" applyProtection="1">
      <alignment vertical="center" wrapText="1"/>
      <protection/>
    </xf>
    <xf numFmtId="176" fontId="13" fillId="0" borderId="19" xfId="86" applyNumberFormat="1" applyFont="1" applyFill="1" applyBorder="1" applyAlignment="1" applyProtection="1">
      <alignment horizontal="right" vertical="center" wrapText="1"/>
      <protection/>
    </xf>
    <xf numFmtId="176" fontId="53" fillId="0" borderId="16" xfId="0" applyNumberFormat="1" applyFont="1" applyFill="1" applyBorder="1" applyAlignment="1">
      <alignment horizontal="right" vertical="center" wrapText="1"/>
    </xf>
    <xf numFmtId="176" fontId="54" fillId="0" borderId="16" xfId="0" applyNumberFormat="1" applyFont="1" applyFill="1" applyBorder="1" applyAlignment="1">
      <alignment horizontal="right" vertical="center" wrapText="1"/>
    </xf>
    <xf numFmtId="176" fontId="15" fillId="0" borderId="16" xfId="86" applyNumberFormat="1" applyFont="1" applyFill="1" applyBorder="1" applyAlignment="1">
      <alignment vertical="center"/>
      <protection/>
    </xf>
    <xf numFmtId="176" fontId="52" fillId="0" borderId="16" xfId="86" applyNumberFormat="1" applyFont="1" applyFill="1" applyBorder="1" applyAlignment="1">
      <alignment vertical="center"/>
      <protection/>
    </xf>
    <xf numFmtId="0" fontId="55" fillId="0" borderId="16" xfId="0" applyFont="1" applyFill="1" applyBorder="1" applyAlignment="1">
      <alignment horizontal="justify" vertical="center" wrapText="1"/>
    </xf>
    <xf numFmtId="0" fontId="56" fillId="0" borderId="16" xfId="0" applyFont="1" applyFill="1" applyBorder="1" applyAlignment="1">
      <alignment horizontal="justify" vertical="center" wrapText="1"/>
    </xf>
    <xf numFmtId="176" fontId="7" fillId="0" borderId="16" xfId="86" applyNumberFormat="1" applyFont="1" applyFill="1" applyBorder="1" applyAlignment="1">
      <alignment horizontal="right" vertical="center"/>
      <protection/>
    </xf>
    <xf numFmtId="176" fontId="13" fillId="0" borderId="16" xfId="86" applyNumberFormat="1" applyFont="1" applyFill="1" applyBorder="1" applyAlignment="1" applyProtection="1">
      <alignment horizontal="right" vertical="center" wrapText="1"/>
      <protection/>
    </xf>
    <xf numFmtId="176" fontId="7" fillId="0" borderId="20" xfId="86" applyNumberFormat="1" applyFont="1" applyFill="1" applyBorder="1" applyAlignment="1">
      <alignment horizontal="right" vertical="center"/>
      <protection/>
    </xf>
    <xf numFmtId="176" fontId="15" fillId="0" borderId="20" xfId="86" applyNumberFormat="1" applyFont="1" applyFill="1" applyBorder="1" applyAlignment="1">
      <alignment vertical="center"/>
      <protection/>
    </xf>
    <xf numFmtId="0" fontId="55" fillId="0" borderId="16" xfId="0" applyFont="1" applyFill="1" applyBorder="1" applyAlignment="1">
      <alignment horizontal="justify" vertical="center" wrapText="1"/>
    </xf>
    <xf numFmtId="176" fontId="18" fillId="0" borderId="16" xfId="86" applyNumberFormat="1" applyFont="1" applyFill="1" applyBorder="1" applyAlignment="1">
      <alignment horizontal="right" vertical="center"/>
      <protection/>
    </xf>
    <xf numFmtId="49" fontId="7" fillId="0" borderId="16" xfId="86" applyNumberFormat="1" applyFont="1" applyBorder="1" applyAlignment="1">
      <alignment vertical="center"/>
      <protection/>
    </xf>
    <xf numFmtId="0" fontId="7" fillId="0" borderId="16" xfId="86" applyFont="1" applyBorder="1" applyAlignment="1">
      <alignment vertical="center"/>
      <protection/>
    </xf>
    <xf numFmtId="176" fontId="13" fillId="0" borderId="16" xfId="86" applyNumberFormat="1" applyFont="1" applyFill="1" applyBorder="1" applyAlignment="1">
      <alignment horizontal="right" vertical="center"/>
      <protection/>
    </xf>
    <xf numFmtId="0" fontId="18" fillId="0" borderId="12" xfId="86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right" vertical="center"/>
    </xf>
    <xf numFmtId="176" fontId="0" fillId="0" borderId="0" xfId="86" applyNumberFormat="1" applyFont="1" applyFill="1">
      <alignment/>
      <protection/>
    </xf>
    <xf numFmtId="0" fontId="21" fillId="0" borderId="0" xfId="86" applyFont="1">
      <alignment/>
      <protection/>
    </xf>
    <xf numFmtId="0" fontId="6" fillId="0" borderId="0" xfId="86" applyFont="1">
      <alignment/>
      <protection/>
    </xf>
    <xf numFmtId="10" fontId="0" fillId="0" borderId="0" xfId="86" applyNumberFormat="1" applyFill="1">
      <alignment/>
      <protection/>
    </xf>
    <xf numFmtId="0" fontId="6" fillId="0" borderId="0" xfId="86" applyNumberFormat="1" applyFont="1" applyFill="1" applyAlignment="1" applyProtection="1">
      <alignment horizontal="right" vertical="center" wrapText="1"/>
      <protection/>
    </xf>
    <xf numFmtId="10" fontId="6" fillId="0" borderId="0" xfId="86" applyNumberFormat="1" applyFont="1" applyFill="1" applyAlignment="1" applyProtection="1">
      <alignment horizontal="right" vertical="center" wrapText="1"/>
      <protection/>
    </xf>
    <xf numFmtId="0" fontId="4" fillId="0" borderId="0" xfId="86" applyNumberFormat="1" applyFont="1" applyFill="1" applyAlignment="1" applyProtection="1">
      <alignment horizontal="centerContinuous" vertical="center" wrapText="1"/>
      <protection/>
    </xf>
    <xf numFmtId="10" fontId="4" fillId="0" borderId="0" xfId="86" applyNumberFormat="1" applyFont="1" applyFill="1" applyAlignment="1" applyProtection="1">
      <alignment horizontal="centerContinuous" vertical="center" wrapText="1"/>
      <protection/>
    </xf>
    <xf numFmtId="0" fontId="1" fillId="0" borderId="10" xfId="86" applyNumberFormat="1" applyFont="1" applyFill="1" applyBorder="1" applyAlignment="1" applyProtection="1">
      <alignment horizontal="left" vertical="center" wrapText="1"/>
      <protection/>
    </xf>
    <xf numFmtId="0" fontId="5" fillId="0" borderId="16" xfId="86" applyNumberFormat="1" applyFont="1" applyFill="1" applyBorder="1" applyAlignment="1" applyProtection="1">
      <alignment horizontal="centerContinuous" vertical="center" wrapText="1"/>
      <protection/>
    </xf>
    <xf numFmtId="10" fontId="5" fillId="0" borderId="16" xfId="86" applyNumberFormat="1" applyFont="1" applyFill="1" applyBorder="1" applyAlignment="1" applyProtection="1">
      <alignment horizontal="centerContinuous" vertical="center" wrapText="1"/>
      <protection/>
    </xf>
    <xf numFmtId="10" fontId="5" fillId="0" borderId="16" xfId="86" applyNumberFormat="1" applyFont="1" applyFill="1" applyBorder="1" applyAlignment="1">
      <alignment horizontal="center" vertical="center" wrapText="1"/>
      <protection/>
    </xf>
    <xf numFmtId="0" fontId="5" fillId="0" borderId="16" xfId="86" applyFont="1" applyBorder="1" applyAlignment="1">
      <alignment horizontal="center" vertical="center" wrapText="1"/>
      <protection/>
    </xf>
    <xf numFmtId="0" fontId="13" fillId="0" borderId="16" xfId="86" applyFont="1" applyBorder="1" applyAlignment="1">
      <alignment horizontal="left" vertical="center"/>
      <protection/>
    </xf>
    <xf numFmtId="4" fontId="13" fillId="0" borderId="16" xfId="86" applyNumberFormat="1" applyFont="1" applyFill="1" applyBorder="1" applyAlignment="1" applyProtection="1">
      <alignment vertical="center"/>
      <protection/>
    </xf>
    <xf numFmtId="176" fontId="13" fillId="0" borderId="16" xfId="86" applyNumberFormat="1" applyFont="1" applyFill="1" applyBorder="1" applyAlignment="1" applyProtection="1">
      <alignment vertical="center"/>
      <protection/>
    </xf>
    <xf numFmtId="4" fontId="5" fillId="0" borderId="16" xfId="86" applyNumberFormat="1" applyFont="1" applyFill="1" applyBorder="1" applyAlignment="1" applyProtection="1">
      <alignment horizontal="right" vertical="center"/>
      <protection/>
    </xf>
    <xf numFmtId="176" fontId="12" fillId="0" borderId="21" xfId="23" applyNumberFormat="1" applyFont="1" applyFill="1" applyBorder="1" applyAlignment="1" applyProtection="1">
      <alignment vertical="center"/>
      <protection/>
    </xf>
    <xf numFmtId="178" fontId="12" fillId="0" borderId="16" xfId="91" applyNumberFormat="1" applyFont="1" applyFill="1" applyBorder="1" applyAlignment="1" applyProtection="1">
      <alignment horizontal="left" vertical="center" wrapText="1"/>
      <protection/>
    </xf>
    <xf numFmtId="4" fontId="12" fillId="0" borderId="16" xfId="86" applyNumberFormat="1" applyFont="1" applyFill="1" applyBorder="1" applyAlignment="1" applyProtection="1">
      <alignment vertical="center"/>
      <protection/>
    </xf>
    <xf numFmtId="176" fontId="12" fillId="0" borderId="16" xfId="86" applyNumberFormat="1" applyFont="1" applyFill="1" applyBorder="1" applyAlignment="1" applyProtection="1">
      <alignment vertical="center"/>
      <protection/>
    </xf>
    <xf numFmtId="0" fontId="12" fillId="0" borderId="16" xfId="86" applyFont="1" applyBorder="1" applyAlignment="1">
      <alignment vertical="center"/>
      <protection/>
    </xf>
    <xf numFmtId="4" fontId="6" fillId="0" borderId="16" xfId="86" applyNumberFormat="1" applyFont="1" applyFill="1" applyBorder="1" applyAlignment="1" applyProtection="1">
      <alignment horizontal="right" vertical="center"/>
      <protection/>
    </xf>
    <xf numFmtId="3" fontId="12" fillId="0" borderId="16" xfId="0" applyNumberFormat="1" applyFont="1" applyFill="1" applyBorder="1" applyAlignment="1" applyProtection="1">
      <alignment horizontal="left" vertical="center"/>
      <protection locked="0"/>
    </xf>
    <xf numFmtId="0" fontId="57" fillId="0" borderId="21" xfId="0" applyFont="1" applyFill="1" applyBorder="1" applyAlignment="1">
      <alignment horizontal="right" vertical="center" wrapText="1"/>
    </xf>
    <xf numFmtId="0" fontId="58" fillId="0" borderId="21" xfId="0" applyFont="1" applyFill="1" applyBorder="1" applyAlignment="1">
      <alignment horizontal="right" vertical="center" wrapText="1"/>
    </xf>
    <xf numFmtId="0" fontId="13" fillId="0" borderId="16" xfId="86" applyFont="1" applyBorder="1" applyAlignment="1">
      <alignment horizontal="center" vertical="center"/>
      <protection/>
    </xf>
    <xf numFmtId="0" fontId="6" fillId="0" borderId="0" xfId="90">
      <alignment vertical="center"/>
      <protection/>
    </xf>
    <xf numFmtId="0" fontId="24" fillId="0" borderId="0" xfId="90" applyFont="1" applyAlignment="1">
      <alignment horizontal="center" vertical="center"/>
      <protection/>
    </xf>
    <xf numFmtId="0" fontId="1" fillId="0" borderId="10" xfId="90" applyFont="1" applyBorder="1" applyAlignment="1">
      <alignment horizontal="left" vertical="center"/>
      <protection/>
    </xf>
    <xf numFmtId="0" fontId="5" fillId="0" borderId="11" xfId="90" applyFont="1" applyBorder="1" applyAlignment="1">
      <alignment horizontal="center" vertical="center"/>
      <protection/>
    </xf>
    <xf numFmtId="0" fontId="5" fillId="0" borderId="18" xfId="90" applyFont="1" applyBorder="1" applyAlignment="1">
      <alignment horizontal="center" vertical="center"/>
      <protection/>
    </xf>
    <xf numFmtId="0" fontId="5" fillId="0" borderId="18" xfId="90" applyFont="1" applyBorder="1" applyAlignment="1">
      <alignment horizontal="center" vertical="center" wrapText="1"/>
      <protection/>
    </xf>
    <xf numFmtId="0" fontId="59" fillId="0" borderId="16" xfId="0" applyFont="1" applyFill="1" applyBorder="1" applyAlignment="1">
      <alignment horizontal="justify" vertical="center" wrapText="1"/>
    </xf>
    <xf numFmtId="0" fontId="59" fillId="0" borderId="16" xfId="0" applyFont="1" applyFill="1" applyBorder="1" applyAlignment="1">
      <alignment horizontal="justify" vertical="center" wrapText="1"/>
    </xf>
    <xf numFmtId="176" fontId="59" fillId="0" borderId="16" xfId="0" applyNumberFormat="1" applyFont="1" applyFill="1" applyBorder="1" applyAlignment="1">
      <alignment horizontal="right" vertical="center" wrapText="1"/>
    </xf>
    <xf numFmtId="179" fontId="6" fillId="0" borderId="16" xfId="90" applyNumberFormat="1" applyBorder="1" applyAlignment="1">
      <alignment horizontal="right"/>
      <protection/>
    </xf>
    <xf numFmtId="179" fontId="6" fillId="0" borderId="16" xfId="90" applyNumberFormat="1" applyBorder="1" applyAlignment="1">
      <alignment horizontal="right" vertical="center"/>
      <protection/>
    </xf>
    <xf numFmtId="49" fontId="6" fillId="0" borderId="16" xfId="86" applyNumberFormat="1" applyFont="1" applyBorder="1" applyAlignment="1">
      <alignment vertical="center"/>
      <protection/>
    </xf>
    <xf numFmtId="179" fontId="6" fillId="0" borderId="16" xfId="23" applyNumberFormat="1" applyFont="1" applyBorder="1" applyAlignment="1">
      <alignment horizontal="right" vertical="center"/>
    </xf>
    <xf numFmtId="49" fontId="6" fillId="0" borderId="16" xfId="86" applyNumberFormat="1" applyFont="1" applyFill="1" applyBorder="1" applyAlignment="1">
      <alignment horizontal="left" vertical="center"/>
      <protection/>
    </xf>
    <xf numFmtId="49" fontId="12" fillId="0" borderId="16" xfId="86" applyNumberFormat="1" applyFont="1" applyBorder="1" applyAlignment="1">
      <alignment vertical="center"/>
      <protection/>
    </xf>
    <xf numFmtId="49" fontId="12" fillId="0" borderId="16" xfId="86" applyNumberFormat="1" applyFont="1" applyBorder="1" applyAlignment="1">
      <alignment horizontal="left" vertical="center"/>
      <protection/>
    </xf>
    <xf numFmtId="49" fontId="7" fillId="0" borderId="16" xfId="86" applyNumberFormat="1" applyFont="1" applyBorder="1" applyAlignment="1">
      <alignment horizontal="left" vertical="center"/>
      <protection/>
    </xf>
    <xf numFmtId="0" fontId="5" fillId="0" borderId="16" xfId="90" applyFont="1" applyBorder="1" applyAlignment="1">
      <alignment horizontal="center" vertical="center"/>
      <protection/>
    </xf>
    <xf numFmtId="179" fontId="5" fillId="0" borderId="16" xfId="23" applyNumberFormat="1" applyFont="1" applyBorder="1" applyAlignment="1">
      <alignment horizontal="right" vertical="center"/>
    </xf>
    <xf numFmtId="179" fontId="5" fillId="0" borderId="16" xfId="90" applyNumberFormat="1" applyFont="1" applyBorder="1" applyAlignment="1">
      <alignment horizontal="right" vertical="center"/>
      <protection/>
    </xf>
    <xf numFmtId="179" fontId="6" fillId="0" borderId="0" xfId="90" applyNumberFormat="1" applyFont="1">
      <alignment vertical="center"/>
      <protection/>
    </xf>
    <xf numFmtId="49" fontId="12" fillId="0" borderId="0" xfId="86" applyNumberFormat="1" applyFont="1" applyBorder="1" applyAlignment="1">
      <alignment horizontal="left" vertical="center"/>
      <protection/>
    </xf>
    <xf numFmtId="0" fontId="12" fillId="0" borderId="0" xfId="86" applyFont="1" applyBorder="1" applyAlignment="1">
      <alignment vertical="center"/>
      <protection/>
    </xf>
    <xf numFmtId="179" fontId="6" fillId="0" borderId="0" xfId="23" applyNumberFormat="1" applyFont="1" applyBorder="1" applyAlignment="1">
      <alignment horizontal="right" vertical="center"/>
    </xf>
    <xf numFmtId="49" fontId="7" fillId="0" borderId="0" xfId="86" applyNumberFormat="1" applyFont="1" applyBorder="1" applyAlignment="1">
      <alignment horizontal="left" vertical="center"/>
      <protection/>
    </xf>
    <xf numFmtId="0" fontId="7" fillId="0" borderId="0" xfId="86" applyFont="1" applyBorder="1" applyAlignment="1">
      <alignment vertical="center"/>
      <protection/>
    </xf>
    <xf numFmtId="0" fontId="6" fillId="0" borderId="0" xfId="89" applyAlignment="1">
      <alignment horizontal="left" vertical="center"/>
      <protection/>
    </xf>
    <xf numFmtId="0" fontId="6" fillId="0" borderId="0" xfId="89">
      <alignment vertical="center"/>
      <protection/>
    </xf>
    <xf numFmtId="0" fontId="24" fillId="0" borderId="0" xfId="89" applyFont="1" applyAlignment="1">
      <alignment horizontal="center" vertical="center"/>
      <protection/>
    </xf>
    <xf numFmtId="0" fontId="1" fillId="0" borderId="10" xfId="89" applyFont="1" applyBorder="1" applyAlignment="1">
      <alignment horizontal="left" vertical="center"/>
      <protection/>
    </xf>
    <xf numFmtId="0" fontId="9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11" xfId="20" applyNumberFormat="1" applyFont="1" applyFill="1" applyBorder="1" applyAlignment="1" applyProtection="1">
      <alignment horizontal="center" vertical="center" wrapText="1"/>
      <protection/>
    </xf>
    <xf numFmtId="0" fontId="27" fillId="0" borderId="12" xfId="20" applyNumberFormat="1" applyFont="1" applyFill="1" applyBorder="1" applyAlignment="1" applyProtection="1">
      <alignment horizontal="center" vertical="center" wrapText="1"/>
      <protection/>
    </xf>
    <xf numFmtId="0" fontId="27" fillId="0" borderId="13" xfId="20" applyNumberFormat="1" applyFont="1" applyFill="1" applyBorder="1" applyAlignment="1" applyProtection="1">
      <alignment horizontal="center" vertical="center" wrapText="1"/>
      <protection/>
    </xf>
    <xf numFmtId="0" fontId="27" fillId="0" borderId="14" xfId="20" applyNumberFormat="1" applyFont="1" applyFill="1" applyBorder="1" applyAlignment="1" applyProtection="1">
      <alignment horizontal="center" vertical="center" wrapText="1"/>
      <protection/>
    </xf>
    <xf numFmtId="0" fontId="9" fillId="0" borderId="16" xfId="89" applyFont="1" applyBorder="1" applyAlignment="1">
      <alignment horizontal="center" vertical="center"/>
      <protection/>
    </xf>
    <xf numFmtId="0" fontId="27" fillId="0" borderId="15" xfId="20" applyNumberFormat="1" applyFont="1" applyFill="1" applyBorder="1" applyAlignment="1" applyProtection="1">
      <alignment horizontal="center" vertical="center" wrapText="1"/>
      <protection/>
    </xf>
    <xf numFmtId="0" fontId="27" fillId="0" borderId="16" xfId="20" applyNumberFormat="1" applyFont="1" applyFill="1" applyBorder="1" applyAlignment="1" applyProtection="1">
      <alignment horizontal="center" vertical="center" wrapText="1"/>
      <protection/>
    </xf>
    <xf numFmtId="176" fontId="12" fillId="0" borderId="16" xfId="89" applyNumberFormat="1" applyFont="1" applyBorder="1" applyAlignment="1">
      <alignment horizontal="right" vertical="center"/>
      <protection/>
    </xf>
    <xf numFmtId="0" fontId="12" fillId="0" borderId="16" xfId="89" applyFont="1" applyBorder="1" applyAlignment="1">
      <alignment horizontal="left" vertical="center"/>
      <protection/>
    </xf>
    <xf numFmtId="0" fontId="12" fillId="0" borderId="16" xfId="89" applyFont="1" applyBorder="1" applyAlignment="1">
      <alignment vertical="center"/>
      <protection/>
    </xf>
    <xf numFmtId="0" fontId="13" fillId="0" borderId="15" xfId="89" applyFont="1" applyBorder="1" applyAlignment="1">
      <alignment horizontal="center" vertical="center"/>
      <protection/>
    </xf>
    <xf numFmtId="176" fontId="13" fillId="0" borderId="16" xfId="89" applyNumberFormat="1" applyFont="1" applyBorder="1" applyAlignment="1">
      <alignment horizontal="right" vertical="center"/>
      <protection/>
    </xf>
    <xf numFmtId="176" fontId="6" fillId="0" borderId="0" xfId="89" applyNumberFormat="1" applyFont="1">
      <alignment vertical="center"/>
      <protection/>
    </xf>
    <xf numFmtId="0" fontId="27" fillId="0" borderId="16" xfId="20" applyNumberFormat="1" applyFont="1" applyFill="1" applyBorder="1" applyAlignment="1">
      <alignment horizontal="center" vertical="center" wrapText="1"/>
    </xf>
    <xf numFmtId="176" fontId="28" fillId="0" borderId="16" xfId="89" applyNumberFormat="1" applyFont="1" applyBorder="1" applyAlignment="1">
      <alignment horizontal="right" vertical="center"/>
      <protection/>
    </xf>
    <xf numFmtId="0" fontId="6" fillId="0" borderId="0" xfId="86" applyFont="1" applyBorder="1">
      <alignment/>
      <protection/>
    </xf>
    <xf numFmtId="178" fontId="12" fillId="0" borderId="16" xfId="91" applyNumberFormat="1" applyFont="1" applyFill="1" applyBorder="1" applyAlignment="1" applyProtection="1">
      <alignment horizontal="right" vertical="center" wrapText="1"/>
      <protection/>
    </xf>
    <xf numFmtId="179" fontId="12" fillId="0" borderId="16" xfId="86" applyNumberFormat="1" applyFont="1" applyFill="1" applyBorder="1" applyAlignment="1" applyProtection="1">
      <alignment horizontal="right" vertical="center"/>
      <protection/>
    </xf>
    <xf numFmtId="43" fontId="12" fillId="0" borderId="16" xfId="23" applyFont="1" applyFill="1" applyBorder="1" applyAlignment="1" applyProtection="1">
      <alignment horizontal="right" vertical="center"/>
      <protection/>
    </xf>
    <xf numFmtId="176" fontId="12" fillId="0" borderId="16" xfId="86" applyNumberFormat="1" applyFont="1" applyBorder="1" applyAlignment="1">
      <alignment horizontal="right" vertical="center"/>
      <protection/>
    </xf>
    <xf numFmtId="43" fontId="12" fillId="0" borderId="16" xfId="23" applyFont="1" applyBorder="1" applyAlignment="1">
      <alignment vertical="center"/>
    </xf>
    <xf numFmtId="179" fontId="12" fillId="0" borderId="16" xfId="23" applyNumberFormat="1" applyFont="1" applyFill="1" applyBorder="1" applyAlignment="1" applyProtection="1">
      <alignment horizontal="right" vertical="center"/>
      <protection/>
    </xf>
    <xf numFmtId="179" fontId="12" fillId="0" borderId="16" xfId="23" applyNumberFormat="1" applyFont="1" applyBorder="1" applyAlignment="1">
      <alignment horizontal="right" vertical="center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16" xfId="86" applyFont="1" applyBorder="1" applyAlignment="1">
      <alignment horizontal="right" vertical="center"/>
      <protection/>
    </xf>
    <xf numFmtId="179" fontId="12" fillId="0" borderId="16" xfId="86" applyNumberFormat="1" applyFont="1" applyBorder="1" applyAlignment="1">
      <alignment horizontal="right" vertical="center"/>
      <protection/>
    </xf>
    <xf numFmtId="179" fontId="13" fillId="0" borderId="16" xfId="86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left" vertical="center"/>
      <protection locked="0"/>
    </xf>
    <xf numFmtId="179" fontId="29" fillId="0" borderId="16" xfId="86" applyNumberFormat="1" applyFont="1" applyBorder="1" applyAlignment="1">
      <alignment horizontal="right"/>
      <protection/>
    </xf>
    <xf numFmtId="0" fontId="0" fillId="0" borderId="15" xfId="86" applyBorder="1" applyAlignment="1">
      <alignment horizontal="right"/>
      <protection/>
    </xf>
    <xf numFmtId="176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16" xfId="86" applyFont="1" applyBorder="1" applyAlignment="1">
      <alignment horizontal="right" vertical="center"/>
      <protection/>
    </xf>
    <xf numFmtId="179" fontId="5" fillId="0" borderId="16" xfId="86" applyNumberFormat="1" applyFont="1" applyFill="1" applyBorder="1" applyAlignment="1" applyProtection="1">
      <alignment horizontal="right" vertical="center"/>
      <protection/>
    </xf>
    <xf numFmtId="0" fontId="5" fillId="0" borderId="16" xfId="86" applyFont="1" applyBorder="1" applyAlignment="1">
      <alignment horizontal="right" vertical="center"/>
      <protection/>
    </xf>
    <xf numFmtId="179" fontId="0" fillId="0" borderId="0" xfId="86" applyNumberFormat="1">
      <alignment/>
      <protection/>
    </xf>
    <xf numFmtId="0" fontId="1" fillId="0" borderId="0" xfId="89" applyFont="1" applyBorder="1" applyAlignment="1">
      <alignment vertical="center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三公经费预算安排情况表" xfId="84"/>
    <cellStyle name="差_附表1 财政拨款收支总表" xfId="85"/>
    <cellStyle name="常规 2" xfId="86"/>
    <cellStyle name="常规_F3AFB1F87E20437B963D717E0FBFA40B" xfId="87"/>
    <cellStyle name="常规_Sheet1" xfId="88"/>
    <cellStyle name="常规_部门收入总表" xfId="89"/>
    <cellStyle name="常规_部门支出总表" xfId="90"/>
    <cellStyle name="常规_附表1 财政拨款收支总表" xfId="91"/>
    <cellStyle name="常规_一般公共预算“三公”经费支出表" xfId="92"/>
    <cellStyle name="好_附表1 财政拨款收支总表" xfId="93"/>
    <cellStyle name="着色 3" xfId="94"/>
    <cellStyle name="着色 4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B12" sqref="B12"/>
    </sheetView>
  </sheetViews>
  <sheetFormatPr defaultColWidth="8.8515625" defaultRowHeight="15.75" customHeight="1"/>
  <cols>
    <col min="1" max="1" width="38.28125" style="2" customWidth="1"/>
    <col min="2" max="3" width="16.57421875" style="2" customWidth="1"/>
    <col min="4" max="4" width="16.00390625" style="2" customWidth="1"/>
    <col min="5" max="5" width="27.57421875" style="2" customWidth="1"/>
    <col min="6" max="7" width="23.00390625" style="2" customWidth="1"/>
    <col min="8" max="8" width="16.7109375" style="2" customWidth="1"/>
    <col min="9" max="9" width="8.7109375" style="2" customWidth="1"/>
    <col min="10" max="254" width="9.140625" style="2" customWidth="1"/>
    <col min="255" max="16384" width="9.140625" style="0" customWidth="1"/>
  </cols>
  <sheetData>
    <row r="1" spans="1:8" s="1" customFormat="1" ht="17.25" customHeight="1">
      <c r="A1" s="3" t="s">
        <v>0</v>
      </c>
      <c r="B1" s="3"/>
      <c r="C1" s="99"/>
      <c r="D1" s="99"/>
      <c r="E1" s="99"/>
      <c r="F1" s="99"/>
      <c r="G1" s="99"/>
      <c r="H1" s="99"/>
    </row>
    <row r="2" spans="1:8" s="96" customFormat="1" ht="31.5" customHeight="1">
      <c r="A2" s="101" t="s">
        <v>1</v>
      </c>
      <c r="B2" s="101"/>
      <c r="C2" s="101"/>
      <c r="D2" s="101"/>
      <c r="E2" s="101"/>
      <c r="F2" s="101"/>
      <c r="G2" s="101"/>
      <c r="H2" s="101"/>
    </row>
    <row r="3" spans="1:19" s="169" customFormat="1" ht="15" customHeight="1">
      <c r="A3" s="151" t="s">
        <v>2</v>
      </c>
      <c r="B3" s="151"/>
      <c r="C3" s="151"/>
      <c r="D3" s="151"/>
      <c r="E3" s="151"/>
      <c r="F3" s="151"/>
      <c r="G3" s="151"/>
      <c r="H3" s="151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8" s="97" customFormat="1" ht="22.5" customHeight="1">
      <c r="A4" s="104" t="s">
        <v>3</v>
      </c>
      <c r="B4" s="104"/>
      <c r="C4" s="104"/>
      <c r="D4" s="104"/>
      <c r="E4" s="104" t="s">
        <v>4</v>
      </c>
      <c r="F4" s="104"/>
      <c r="G4" s="104"/>
      <c r="H4" s="104"/>
    </row>
    <row r="5" spans="1:8" s="97" customFormat="1" ht="27" customHeight="1">
      <c r="A5" s="13" t="s">
        <v>5</v>
      </c>
      <c r="B5" s="13" t="s">
        <v>6</v>
      </c>
      <c r="C5" s="13" t="s">
        <v>7</v>
      </c>
      <c r="D5" s="106" t="s">
        <v>8</v>
      </c>
      <c r="E5" s="13" t="s">
        <v>5</v>
      </c>
      <c r="F5" s="13" t="s">
        <v>6</v>
      </c>
      <c r="G5" s="13" t="s">
        <v>7</v>
      </c>
      <c r="H5" s="106" t="s">
        <v>8</v>
      </c>
    </row>
    <row r="6" spans="1:8" s="97" customFormat="1" ht="18.75" customHeight="1">
      <c r="A6" s="113" t="s">
        <v>9</v>
      </c>
      <c r="B6" s="170">
        <v>41.33</v>
      </c>
      <c r="C6" s="171">
        <v>79.21</v>
      </c>
      <c r="D6" s="172">
        <f>C6/B6*100-100</f>
        <v>91.65255262521171</v>
      </c>
      <c r="E6" s="116" t="s">
        <v>10</v>
      </c>
      <c r="F6" s="173"/>
      <c r="G6" s="173"/>
      <c r="H6" s="174" t="e">
        <f>G6/F6*100-100</f>
        <v>#DIV/0!</v>
      </c>
    </row>
    <row r="7" spans="1:8" s="97" customFormat="1" ht="18.75" customHeight="1">
      <c r="A7" s="113" t="s">
        <v>11</v>
      </c>
      <c r="B7" s="170"/>
      <c r="C7" s="175"/>
      <c r="D7" s="172" t="e">
        <f aca="true" t="shared" si="0" ref="D7:D31">C7/B7*100-100</f>
        <v>#DIV/0!</v>
      </c>
      <c r="E7" s="116" t="s">
        <v>12</v>
      </c>
      <c r="F7" s="173"/>
      <c r="G7" s="173"/>
      <c r="H7" s="174" t="e">
        <f aca="true" t="shared" si="1" ref="H7:H31">G7/F7*100-100</f>
        <v>#DIV/0!</v>
      </c>
    </row>
    <row r="8" spans="1:8" s="97" customFormat="1" ht="18.75" customHeight="1">
      <c r="A8" s="113" t="s">
        <v>13</v>
      </c>
      <c r="B8" s="170"/>
      <c r="C8" s="175"/>
      <c r="D8" s="172" t="e">
        <f t="shared" si="0"/>
        <v>#DIV/0!</v>
      </c>
      <c r="E8" s="116" t="s">
        <v>14</v>
      </c>
      <c r="F8" s="173"/>
      <c r="G8" s="173"/>
      <c r="H8" s="174" t="e">
        <f t="shared" si="1"/>
        <v>#DIV/0!</v>
      </c>
    </row>
    <row r="9" spans="1:8" s="97" customFormat="1" ht="18.75" customHeight="1">
      <c r="A9" s="113" t="s">
        <v>15</v>
      </c>
      <c r="B9" s="170"/>
      <c r="C9" s="175"/>
      <c r="D9" s="172" t="e">
        <f t="shared" si="0"/>
        <v>#DIV/0!</v>
      </c>
      <c r="E9" s="116" t="s">
        <v>16</v>
      </c>
      <c r="F9" s="173"/>
      <c r="G9" s="173"/>
      <c r="H9" s="174" t="e">
        <f t="shared" si="1"/>
        <v>#DIV/0!</v>
      </c>
    </row>
    <row r="10" spans="1:8" s="97" customFormat="1" ht="18.75" customHeight="1">
      <c r="A10" s="113" t="s">
        <v>17</v>
      </c>
      <c r="B10" s="170"/>
      <c r="C10" s="176"/>
      <c r="D10" s="172" t="e">
        <f t="shared" si="0"/>
        <v>#DIV/0!</v>
      </c>
      <c r="E10" s="116" t="s">
        <v>18</v>
      </c>
      <c r="F10" s="173"/>
      <c r="G10" s="173"/>
      <c r="H10" s="174" t="e">
        <f t="shared" si="1"/>
        <v>#DIV/0!</v>
      </c>
    </row>
    <row r="11" spans="1:8" s="97" customFormat="1" ht="18.75" customHeight="1">
      <c r="A11" s="113" t="s">
        <v>19</v>
      </c>
      <c r="B11" s="170"/>
      <c r="C11" s="176"/>
      <c r="D11" s="172" t="e">
        <f t="shared" si="0"/>
        <v>#DIV/0!</v>
      </c>
      <c r="E11" s="118" t="s">
        <v>20</v>
      </c>
      <c r="F11" s="177"/>
      <c r="G11" s="177"/>
      <c r="H11" s="174" t="e">
        <f t="shared" si="1"/>
        <v>#DIV/0!</v>
      </c>
    </row>
    <row r="12" spans="1:8" s="97" customFormat="1" ht="18.75" customHeight="1">
      <c r="A12" s="113" t="s">
        <v>21</v>
      </c>
      <c r="B12" s="170"/>
      <c r="C12" s="176"/>
      <c r="D12" s="172" t="e">
        <f t="shared" si="0"/>
        <v>#DIV/0!</v>
      </c>
      <c r="E12" s="118" t="s">
        <v>22</v>
      </c>
      <c r="F12" s="177"/>
      <c r="G12" s="177"/>
      <c r="H12" s="174" t="e">
        <f t="shared" si="1"/>
        <v>#DIV/0!</v>
      </c>
    </row>
    <row r="13" spans="1:8" s="97" customFormat="1" ht="18.75" customHeight="1">
      <c r="A13" s="113" t="s">
        <v>23</v>
      </c>
      <c r="B13" s="170"/>
      <c r="C13" s="176"/>
      <c r="D13" s="172" t="e">
        <f t="shared" si="0"/>
        <v>#DIV/0!</v>
      </c>
      <c r="E13" s="118" t="s">
        <v>24</v>
      </c>
      <c r="F13" s="177"/>
      <c r="G13" s="177"/>
      <c r="H13" s="174" t="e">
        <f t="shared" si="1"/>
        <v>#DIV/0!</v>
      </c>
    </row>
    <row r="14" spans="1:8" s="97" customFormat="1" ht="18.75" customHeight="1">
      <c r="A14" s="113" t="s">
        <v>25</v>
      </c>
      <c r="B14" s="170"/>
      <c r="C14" s="176"/>
      <c r="D14" s="172" t="e">
        <f t="shared" si="0"/>
        <v>#DIV/0!</v>
      </c>
      <c r="E14" s="118" t="s">
        <v>26</v>
      </c>
      <c r="F14" s="177">
        <v>0</v>
      </c>
      <c r="G14" s="177">
        <v>0.83</v>
      </c>
      <c r="H14" s="174" t="e">
        <f t="shared" si="1"/>
        <v>#DIV/0!</v>
      </c>
    </row>
    <row r="15" spans="1:8" s="97" customFormat="1" ht="18.75" customHeight="1">
      <c r="A15" s="113" t="s">
        <v>27</v>
      </c>
      <c r="B15" s="170"/>
      <c r="C15" s="176"/>
      <c r="D15" s="172" t="e">
        <f t="shared" si="0"/>
        <v>#DIV/0!</v>
      </c>
      <c r="E15" s="118" t="s">
        <v>28</v>
      </c>
      <c r="F15" s="177"/>
      <c r="G15" s="177"/>
      <c r="H15" s="174" t="e">
        <f t="shared" si="1"/>
        <v>#DIV/0!</v>
      </c>
    </row>
    <row r="16" spans="1:8" s="97" customFormat="1" ht="18.75" customHeight="1">
      <c r="A16" s="116"/>
      <c r="B16" s="178"/>
      <c r="C16" s="179"/>
      <c r="D16" s="172" t="e">
        <f t="shared" si="0"/>
        <v>#DIV/0!</v>
      </c>
      <c r="E16" s="118" t="s">
        <v>29</v>
      </c>
      <c r="F16" s="177"/>
      <c r="G16" s="177"/>
      <c r="H16" s="174" t="e">
        <f t="shared" si="1"/>
        <v>#DIV/0!</v>
      </c>
    </row>
    <row r="17" spans="1:8" s="97" customFormat="1" ht="18.75" customHeight="1">
      <c r="A17" s="108" t="s">
        <v>30</v>
      </c>
      <c r="B17" s="180">
        <f>SUM(B6:B15)</f>
        <v>41.33</v>
      </c>
      <c r="C17" s="180">
        <f>SUM(C6:C15)</f>
        <v>79.21</v>
      </c>
      <c r="D17" s="172">
        <f t="shared" si="0"/>
        <v>91.65255262521171</v>
      </c>
      <c r="E17" s="181" t="s">
        <v>31</v>
      </c>
      <c r="F17" s="177">
        <v>41.33</v>
      </c>
      <c r="G17" s="177">
        <v>77.49</v>
      </c>
      <c r="H17" s="174">
        <f t="shared" si="1"/>
        <v>87.49092668763609</v>
      </c>
    </row>
    <row r="18" spans="1:8" ht="18.75" customHeight="1">
      <c r="A18" s="113"/>
      <c r="B18" s="170"/>
      <c r="C18" s="182"/>
      <c r="D18" s="172" t="e">
        <f t="shared" si="0"/>
        <v>#DIV/0!</v>
      </c>
      <c r="E18" s="181" t="s">
        <v>32</v>
      </c>
      <c r="F18" s="183"/>
      <c r="G18" s="183"/>
      <c r="H18" s="174" t="e">
        <f t="shared" si="1"/>
        <v>#DIV/0!</v>
      </c>
    </row>
    <row r="19" spans="1:8" ht="18.75" customHeight="1">
      <c r="A19" s="113" t="s">
        <v>33</v>
      </c>
      <c r="B19" s="170"/>
      <c r="C19" s="182"/>
      <c r="D19" s="172" t="e">
        <f t="shared" si="0"/>
        <v>#DIV/0!</v>
      </c>
      <c r="E19" s="118" t="s">
        <v>34</v>
      </c>
      <c r="F19" s="184"/>
      <c r="G19" s="184"/>
      <c r="H19" s="174" t="e">
        <f t="shared" si="1"/>
        <v>#DIV/0!</v>
      </c>
    </row>
    <row r="20" spans="1:8" ht="18.75" customHeight="1">
      <c r="A20" s="113" t="s">
        <v>35</v>
      </c>
      <c r="B20" s="170"/>
      <c r="C20" s="182"/>
      <c r="D20" s="172" t="e">
        <f t="shared" si="0"/>
        <v>#DIV/0!</v>
      </c>
      <c r="E20" s="118" t="s">
        <v>36</v>
      </c>
      <c r="F20" s="177"/>
      <c r="G20" s="177"/>
      <c r="H20" s="174" t="e">
        <f t="shared" si="1"/>
        <v>#DIV/0!</v>
      </c>
    </row>
    <row r="21" spans="1:8" ht="18.75" customHeight="1">
      <c r="A21" s="113" t="s">
        <v>37</v>
      </c>
      <c r="B21" s="170"/>
      <c r="C21" s="182"/>
      <c r="D21" s="172" t="e">
        <f t="shared" si="0"/>
        <v>#DIV/0!</v>
      </c>
      <c r="E21" s="118" t="s">
        <v>38</v>
      </c>
      <c r="F21" s="177"/>
      <c r="G21" s="177"/>
      <c r="H21" s="174" t="e">
        <f t="shared" si="1"/>
        <v>#DIV/0!</v>
      </c>
    </row>
    <row r="22" spans="1:8" ht="18.75" customHeight="1">
      <c r="A22" s="113" t="s">
        <v>39</v>
      </c>
      <c r="B22" s="170"/>
      <c r="C22" s="182"/>
      <c r="D22" s="172" t="e">
        <f t="shared" si="0"/>
        <v>#DIV/0!</v>
      </c>
      <c r="E22" s="118" t="s">
        <v>40</v>
      </c>
      <c r="F22" s="177"/>
      <c r="G22" s="177"/>
      <c r="H22" s="174" t="e">
        <f t="shared" si="1"/>
        <v>#DIV/0!</v>
      </c>
    </row>
    <row r="23" spans="1:8" ht="18.75" customHeight="1">
      <c r="A23" s="113" t="s">
        <v>41</v>
      </c>
      <c r="B23" s="170"/>
      <c r="C23" s="182"/>
      <c r="D23" s="172" t="e">
        <f t="shared" si="0"/>
        <v>#DIV/0!</v>
      </c>
      <c r="E23" s="118" t="s">
        <v>42</v>
      </c>
      <c r="F23" s="177"/>
      <c r="G23" s="177"/>
      <c r="H23" s="174" t="e">
        <f t="shared" si="1"/>
        <v>#DIV/0!</v>
      </c>
    </row>
    <row r="24" spans="1:8" ht="18.75" customHeight="1">
      <c r="A24" s="113" t="s">
        <v>43</v>
      </c>
      <c r="B24" s="170"/>
      <c r="C24" s="182"/>
      <c r="D24" s="172" t="e">
        <f t="shared" si="0"/>
        <v>#DIV/0!</v>
      </c>
      <c r="E24" s="118" t="s">
        <v>44</v>
      </c>
      <c r="F24" s="177">
        <v>0</v>
      </c>
      <c r="G24" s="177">
        <v>0.89</v>
      </c>
      <c r="H24" s="174" t="e">
        <f t="shared" si="1"/>
        <v>#DIV/0!</v>
      </c>
    </row>
    <row r="25" spans="1:8" ht="18.75" customHeight="1">
      <c r="A25" s="113" t="s">
        <v>45</v>
      </c>
      <c r="B25" s="170"/>
      <c r="C25" s="182"/>
      <c r="D25" s="172" t="e">
        <f t="shared" si="0"/>
        <v>#DIV/0!</v>
      </c>
      <c r="E25" s="118" t="s">
        <v>46</v>
      </c>
      <c r="F25" s="177"/>
      <c r="G25" s="177"/>
      <c r="H25" s="174" t="e">
        <f t="shared" si="1"/>
        <v>#DIV/0!</v>
      </c>
    </row>
    <row r="26" spans="1:8" ht="18.75" customHeight="1">
      <c r="A26" s="113" t="s">
        <v>47</v>
      </c>
      <c r="B26" s="170"/>
      <c r="C26" s="182"/>
      <c r="D26" s="172" t="e">
        <f t="shared" si="0"/>
        <v>#DIV/0!</v>
      </c>
      <c r="E26" s="121"/>
      <c r="F26" s="185"/>
      <c r="G26" s="185"/>
      <c r="H26" s="174" t="e">
        <f t="shared" si="1"/>
        <v>#DIV/0!</v>
      </c>
    </row>
    <row r="27" spans="1:8" ht="18.75" customHeight="1">
      <c r="A27" s="113" t="s">
        <v>48</v>
      </c>
      <c r="B27" s="170"/>
      <c r="C27" s="182"/>
      <c r="D27" s="172" t="e">
        <f t="shared" si="0"/>
        <v>#DIV/0!</v>
      </c>
      <c r="E27" s="108" t="s">
        <v>49</v>
      </c>
      <c r="F27" s="185">
        <f>SUM(F6:F25)</f>
        <v>41.33</v>
      </c>
      <c r="G27" s="185">
        <f>SUM(G6:G25)</f>
        <v>79.21</v>
      </c>
      <c r="H27" s="174">
        <f t="shared" si="1"/>
        <v>91.65255262521171</v>
      </c>
    </row>
    <row r="28" spans="1:8" ht="18.75" customHeight="1">
      <c r="A28" s="113" t="s">
        <v>50</v>
      </c>
      <c r="B28" s="170"/>
      <c r="C28" s="182"/>
      <c r="D28" s="172" t="e">
        <f t="shared" si="0"/>
        <v>#DIV/0!</v>
      </c>
      <c r="E28" s="116"/>
      <c r="F28" s="178"/>
      <c r="G28" s="178"/>
      <c r="H28" s="174" t="e">
        <f t="shared" si="1"/>
        <v>#DIV/0!</v>
      </c>
    </row>
    <row r="29" spans="1:8" ht="18.75" customHeight="1">
      <c r="A29" s="116"/>
      <c r="B29" s="178"/>
      <c r="C29" s="182"/>
      <c r="D29" s="172" t="e">
        <f t="shared" si="0"/>
        <v>#DIV/0!</v>
      </c>
      <c r="E29" s="108" t="s">
        <v>51</v>
      </c>
      <c r="F29" s="185"/>
      <c r="G29" s="185"/>
      <c r="H29" s="174" t="e">
        <f t="shared" si="1"/>
        <v>#DIV/0!</v>
      </c>
    </row>
    <row r="30" spans="1:8" ht="18.75" customHeight="1">
      <c r="A30" s="116"/>
      <c r="B30" s="178"/>
      <c r="C30" s="182"/>
      <c r="D30" s="172" t="e">
        <f t="shared" si="0"/>
        <v>#DIV/0!</v>
      </c>
      <c r="E30" s="116"/>
      <c r="F30" s="178"/>
      <c r="G30" s="178"/>
      <c r="H30" s="174" t="e">
        <f t="shared" si="1"/>
        <v>#DIV/0!</v>
      </c>
    </row>
    <row r="31" spans="1:8" ht="18.75" customHeight="1">
      <c r="A31" s="14" t="s">
        <v>52</v>
      </c>
      <c r="B31" s="186">
        <f>SUM(B17,B19:B24)</f>
        <v>41.33</v>
      </c>
      <c r="C31" s="186">
        <f>SUM(C17,C19:C24)</f>
        <v>79.21</v>
      </c>
      <c r="D31" s="172">
        <f t="shared" si="0"/>
        <v>91.65255262521171</v>
      </c>
      <c r="E31" s="14" t="s">
        <v>53</v>
      </c>
      <c r="F31" s="187">
        <f>SUM(F27,F29)</f>
        <v>41.33</v>
      </c>
      <c r="G31" s="187">
        <f>SUM(G27,G29)</f>
        <v>79.21</v>
      </c>
      <c r="H31" s="174">
        <f t="shared" si="1"/>
        <v>91.65255262521171</v>
      </c>
    </row>
    <row r="34" spans="3:4" ht="15.75" customHeight="1">
      <c r="C34" s="188"/>
      <c r="D34" s="188"/>
    </row>
  </sheetData>
  <sheetProtection/>
  <mergeCells count="1">
    <mergeCell ref="A3:H3"/>
  </mergeCells>
  <printOptions horizontalCentered="1"/>
  <pageMargins left="0.39" right="0.39" top="0.98" bottom="0.98" header="0.51" footer="0.51"/>
  <pageSetup fitToHeight="2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workbookViewId="0" topLeftCell="A1">
      <selection activeCell="G29" sqref="G29"/>
    </sheetView>
  </sheetViews>
  <sheetFormatPr defaultColWidth="8.8515625" defaultRowHeight="12.75"/>
  <cols>
    <col min="1" max="1" width="12.57421875" style="149" customWidth="1"/>
    <col min="2" max="2" width="28.00390625" style="149" customWidth="1"/>
    <col min="3" max="3" width="9.57421875" style="149" customWidth="1"/>
    <col min="4" max="4" width="8.140625" style="149" customWidth="1"/>
    <col min="5" max="5" width="7.00390625" style="149" customWidth="1"/>
    <col min="6" max="6" width="4.7109375" style="149" customWidth="1"/>
    <col min="7" max="7" width="8.140625" style="149" customWidth="1"/>
    <col min="8" max="9" width="6.140625" style="149" customWidth="1"/>
    <col min="10" max="10" width="5.421875" style="149" customWidth="1"/>
    <col min="11" max="11" width="4.7109375" style="149" customWidth="1"/>
    <col min="12" max="13" width="5.140625" style="149" customWidth="1"/>
    <col min="14" max="15" width="7.8515625" style="149" customWidth="1"/>
    <col min="16" max="16" width="7.421875" style="149" customWidth="1"/>
    <col min="17" max="17" width="6.7109375" style="149" customWidth="1"/>
    <col min="18" max="18" width="7.57421875" style="149" customWidth="1"/>
    <col min="19" max="19" width="5.00390625" style="149" customWidth="1"/>
    <col min="20" max="31" width="10.28125" style="149" customWidth="1"/>
    <col min="32" max="16384" width="9.140625" style="149" customWidth="1"/>
  </cols>
  <sheetData>
    <row r="1" spans="1:2" ht="20.25" customHeight="1">
      <c r="A1" s="3" t="s">
        <v>54</v>
      </c>
      <c r="B1" s="3"/>
    </row>
    <row r="2" spans="1:19" ht="24" customHeight="1">
      <c r="A2" s="150" t="s">
        <v>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24" customHeight="1">
      <c r="A3" s="151" t="s">
        <v>56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24.75" customHeight="1">
      <c r="A4" s="152" t="s">
        <v>57</v>
      </c>
      <c r="B4" s="153"/>
      <c r="C4" s="154" t="s">
        <v>58</v>
      </c>
      <c r="D4" s="155" t="s">
        <v>59</v>
      </c>
      <c r="E4" s="156"/>
      <c r="F4" s="156"/>
      <c r="G4" s="156"/>
      <c r="H4" s="157"/>
      <c r="I4" s="160" t="s">
        <v>60</v>
      </c>
      <c r="J4" s="167" t="s">
        <v>61</v>
      </c>
      <c r="K4" s="167" t="s">
        <v>62</v>
      </c>
      <c r="L4" s="167" t="s">
        <v>63</v>
      </c>
      <c r="M4" s="167" t="s">
        <v>64</v>
      </c>
      <c r="N4" s="167" t="s">
        <v>65</v>
      </c>
      <c r="O4" s="167" t="s">
        <v>66</v>
      </c>
      <c r="P4" s="167"/>
      <c r="Q4" s="167"/>
      <c r="R4" s="167"/>
      <c r="S4" s="167"/>
    </row>
    <row r="5" spans="1:19" ht="66" customHeight="1">
      <c r="A5" s="158" t="s">
        <v>67</v>
      </c>
      <c r="B5" s="158" t="s">
        <v>68</v>
      </c>
      <c r="C5" s="159"/>
      <c r="D5" s="160" t="s">
        <v>69</v>
      </c>
      <c r="E5" s="160" t="s">
        <v>70</v>
      </c>
      <c r="F5" s="160" t="s">
        <v>71</v>
      </c>
      <c r="G5" s="160" t="s">
        <v>72</v>
      </c>
      <c r="H5" s="160" t="s">
        <v>73</v>
      </c>
      <c r="I5" s="160"/>
      <c r="J5" s="167"/>
      <c r="K5" s="167"/>
      <c r="L5" s="167"/>
      <c r="M5" s="167"/>
      <c r="N5" s="167"/>
      <c r="O5" s="167" t="s">
        <v>74</v>
      </c>
      <c r="P5" s="167" t="s">
        <v>75</v>
      </c>
      <c r="Q5" s="167" t="s">
        <v>76</v>
      </c>
      <c r="R5" s="167" t="s">
        <v>77</v>
      </c>
      <c r="S5" s="167" t="s">
        <v>78</v>
      </c>
    </row>
    <row r="6" spans="1:19" s="148" customFormat="1" ht="18.75" customHeight="1">
      <c r="A6" s="137" t="s">
        <v>79</v>
      </c>
      <c r="B6" s="116" t="s">
        <v>80</v>
      </c>
      <c r="C6" s="161">
        <f aca="true" t="shared" si="0" ref="C6:C15">SUM(D6:O6)</f>
        <v>0.83</v>
      </c>
      <c r="D6" s="161">
        <v>0.83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>
        <f aca="true" t="shared" si="1" ref="O6:O15">SUM(P6:S6)</f>
        <v>0</v>
      </c>
      <c r="P6" s="161"/>
      <c r="Q6" s="161"/>
      <c r="R6" s="161"/>
      <c r="S6" s="168"/>
    </row>
    <row r="7" spans="1:19" ht="18.75" customHeight="1">
      <c r="A7" s="137" t="s">
        <v>81</v>
      </c>
      <c r="B7" s="116" t="s">
        <v>82</v>
      </c>
      <c r="C7" s="161">
        <f t="shared" si="0"/>
        <v>0.83</v>
      </c>
      <c r="D7" s="161">
        <v>0.83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>
        <f t="shared" si="1"/>
        <v>0</v>
      </c>
      <c r="P7" s="161"/>
      <c r="Q7" s="161"/>
      <c r="R7" s="161"/>
      <c r="S7" s="168"/>
    </row>
    <row r="8" spans="1:19" ht="18.75" customHeight="1">
      <c r="A8" s="137" t="s">
        <v>83</v>
      </c>
      <c r="B8" s="116" t="s">
        <v>84</v>
      </c>
      <c r="C8" s="161">
        <f t="shared" si="0"/>
        <v>0.83</v>
      </c>
      <c r="D8" s="161">
        <v>0.83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>
        <f t="shared" si="1"/>
        <v>0</v>
      </c>
      <c r="P8" s="161"/>
      <c r="Q8" s="161"/>
      <c r="R8" s="161"/>
      <c r="S8" s="168"/>
    </row>
    <row r="9" spans="1:19" ht="18.75" customHeight="1">
      <c r="A9" s="137" t="s">
        <v>85</v>
      </c>
      <c r="B9" s="116" t="s">
        <v>86</v>
      </c>
      <c r="C9" s="161">
        <f t="shared" si="0"/>
        <v>77.49</v>
      </c>
      <c r="D9" s="161">
        <v>77.49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>
        <f t="shared" si="1"/>
        <v>0</v>
      </c>
      <c r="P9" s="161"/>
      <c r="Q9" s="161"/>
      <c r="R9" s="161"/>
      <c r="S9" s="168"/>
    </row>
    <row r="10" spans="1:19" ht="18.75" customHeight="1">
      <c r="A10" s="137" t="s">
        <v>87</v>
      </c>
      <c r="B10" s="116" t="s">
        <v>88</v>
      </c>
      <c r="C10" s="161">
        <f t="shared" si="0"/>
        <v>77.49</v>
      </c>
      <c r="D10" s="161">
        <v>77.49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>
        <f t="shared" si="1"/>
        <v>0</v>
      </c>
      <c r="P10" s="161"/>
      <c r="Q10" s="161"/>
      <c r="R10" s="161"/>
      <c r="S10" s="168"/>
    </row>
    <row r="11" spans="1:19" ht="18.75" customHeight="1">
      <c r="A11" s="137" t="s">
        <v>89</v>
      </c>
      <c r="B11" s="116" t="s">
        <v>90</v>
      </c>
      <c r="C11" s="161">
        <f t="shared" si="0"/>
        <v>17.49</v>
      </c>
      <c r="D11" s="161">
        <v>17.49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>
        <f t="shared" si="1"/>
        <v>0</v>
      </c>
      <c r="P11" s="161"/>
      <c r="Q11" s="161"/>
      <c r="R11" s="161"/>
      <c r="S11" s="168"/>
    </row>
    <row r="12" spans="1:19" ht="18.75" customHeight="1">
      <c r="A12" s="162">
        <v>2130210</v>
      </c>
      <c r="B12" s="163" t="s">
        <v>91</v>
      </c>
      <c r="C12" s="161">
        <f t="shared" si="0"/>
        <v>60</v>
      </c>
      <c r="D12" s="161">
        <v>60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>
        <f t="shared" si="1"/>
        <v>0</v>
      </c>
      <c r="P12" s="161"/>
      <c r="Q12" s="161"/>
      <c r="R12" s="161"/>
      <c r="S12" s="168"/>
    </row>
    <row r="13" spans="1:19" ht="18.75" customHeight="1">
      <c r="A13" s="137" t="s">
        <v>92</v>
      </c>
      <c r="B13" s="116" t="s">
        <v>93</v>
      </c>
      <c r="C13" s="161">
        <f t="shared" si="0"/>
        <v>0.89</v>
      </c>
      <c r="D13" s="161">
        <v>0.89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>
        <f t="shared" si="1"/>
        <v>0</v>
      </c>
      <c r="P13" s="161"/>
      <c r="Q13" s="161"/>
      <c r="R13" s="161"/>
      <c r="S13" s="168"/>
    </row>
    <row r="14" spans="1:19" ht="18.75" customHeight="1">
      <c r="A14" s="137" t="s">
        <v>94</v>
      </c>
      <c r="B14" s="116" t="s">
        <v>95</v>
      </c>
      <c r="C14" s="161">
        <f t="shared" si="0"/>
        <v>0.89</v>
      </c>
      <c r="D14" s="161">
        <v>0.89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>
        <f t="shared" si="1"/>
        <v>0</v>
      </c>
      <c r="P14" s="161"/>
      <c r="Q14" s="161"/>
      <c r="R14" s="161"/>
      <c r="S14" s="168"/>
    </row>
    <row r="15" spans="1:19" ht="18.75" customHeight="1">
      <c r="A15" s="137" t="s">
        <v>96</v>
      </c>
      <c r="B15" s="116" t="s">
        <v>97</v>
      </c>
      <c r="C15" s="161">
        <f t="shared" si="0"/>
        <v>0.89</v>
      </c>
      <c r="D15" s="161">
        <v>0.89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>
        <f t="shared" si="1"/>
        <v>0</v>
      </c>
      <c r="P15" s="161"/>
      <c r="Q15" s="161"/>
      <c r="R15" s="161"/>
      <c r="S15" s="168"/>
    </row>
    <row r="16" spans="1:19" ht="18.75" customHeight="1">
      <c r="A16" s="137"/>
      <c r="B16" s="116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8"/>
    </row>
    <row r="17" spans="1:19" ht="18.75" customHeight="1">
      <c r="A17" s="137"/>
      <c r="B17" s="116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8"/>
    </row>
    <row r="18" spans="1:19" ht="18.75" customHeight="1">
      <c r="A18" s="137"/>
      <c r="B18" s="116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8"/>
    </row>
    <row r="19" spans="1:19" ht="18.75" customHeight="1">
      <c r="A19" s="136"/>
      <c r="B19" s="116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8"/>
    </row>
    <row r="20" spans="1:19" ht="18.75" customHeight="1">
      <c r="A20" s="137"/>
      <c r="B20" s="116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8"/>
    </row>
    <row r="21" spans="1:19" ht="18.75" customHeight="1">
      <c r="A21" s="136"/>
      <c r="B21" s="116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8"/>
    </row>
    <row r="22" spans="1:19" ht="18.75" customHeight="1">
      <c r="A22" s="137"/>
      <c r="B22" s="116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8"/>
    </row>
    <row r="23" spans="1:19" ht="18.75" customHeight="1">
      <c r="A23" s="137"/>
      <c r="B23" s="116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8"/>
    </row>
    <row r="24" spans="1:19" ht="18.75" customHeight="1">
      <c r="A24" s="137"/>
      <c r="B24" s="116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8"/>
    </row>
    <row r="25" spans="1:19" ht="18.75" customHeight="1">
      <c r="A25" s="137"/>
      <c r="B25" s="116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8"/>
    </row>
    <row r="26" spans="1:19" ht="18.75" customHeight="1">
      <c r="A26" s="137"/>
      <c r="B26" s="116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8"/>
    </row>
    <row r="27" spans="1:19" ht="18.75" customHeight="1">
      <c r="A27" s="164" t="s">
        <v>58</v>
      </c>
      <c r="B27" s="164"/>
      <c r="C27" s="165">
        <f>C6+C9+C13</f>
        <v>79.21</v>
      </c>
      <c r="D27" s="165">
        <f>D6+D9+D13</f>
        <v>79.21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1"/>
      <c r="R27" s="161"/>
      <c r="S27" s="168"/>
    </row>
    <row r="28" spans="3:16" ht="14.25">
      <c r="C28" s="166" t="s">
        <v>98</v>
      </c>
      <c r="P28" s="166" t="s">
        <v>98</v>
      </c>
    </row>
  </sheetData>
  <sheetProtection/>
  <mergeCells count="14">
    <mergeCell ref="A1:B1"/>
    <mergeCell ref="A2:S2"/>
    <mergeCell ref="A3:S3"/>
    <mergeCell ref="A4:B4"/>
    <mergeCell ref="D4:H4"/>
    <mergeCell ref="O4:S4"/>
    <mergeCell ref="A27:B27"/>
    <mergeCell ref="C4:C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16.421875" style="122" customWidth="1"/>
    <col min="2" max="2" width="27.8515625" style="122" customWidth="1"/>
    <col min="3" max="3" width="16.00390625" style="122" customWidth="1"/>
    <col min="4" max="4" width="12.28125" style="122" customWidth="1"/>
    <col min="5" max="5" width="12.57421875" style="122" bestFit="1" customWidth="1"/>
    <col min="6" max="6" width="10.421875" style="122" customWidth="1"/>
    <col min="7" max="7" width="12.7109375" style="122" customWidth="1"/>
    <col min="8" max="8" width="14.421875" style="122" customWidth="1"/>
    <col min="9" max="31" width="10.28125" style="122" customWidth="1"/>
    <col min="32" max="16384" width="9.140625" style="122" customWidth="1"/>
  </cols>
  <sheetData>
    <row r="1" spans="1:2" ht="18" customHeight="1">
      <c r="A1" s="3" t="s">
        <v>99</v>
      </c>
      <c r="B1" s="3"/>
    </row>
    <row r="2" spans="1:8" ht="24" customHeight="1">
      <c r="A2" s="123" t="s">
        <v>100</v>
      </c>
      <c r="B2" s="123"/>
      <c r="C2" s="123"/>
      <c r="D2" s="123"/>
      <c r="E2" s="123"/>
      <c r="F2" s="123"/>
      <c r="G2" s="123"/>
      <c r="H2" s="123"/>
    </row>
    <row r="3" spans="1:8" ht="18.75" customHeight="1">
      <c r="A3" s="124" t="s">
        <v>101</v>
      </c>
      <c r="B3" s="124"/>
      <c r="C3" s="124"/>
      <c r="D3" s="124"/>
      <c r="E3" s="124"/>
      <c r="F3" s="124"/>
      <c r="G3" s="124"/>
      <c r="H3" s="124"/>
    </row>
    <row r="4" spans="1:8" ht="57" customHeight="1">
      <c r="A4" s="125" t="s">
        <v>67</v>
      </c>
      <c r="B4" s="125" t="s">
        <v>68</v>
      </c>
      <c r="C4" s="126" t="s">
        <v>58</v>
      </c>
      <c r="D4" s="126" t="s">
        <v>102</v>
      </c>
      <c r="E4" s="127" t="s">
        <v>103</v>
      </c>
      <c r="F4" s="127" t="s">
        <v>104</v>
      </c>
      <c r="G4" s="127" t="s">
        <v>105</v>
      </c>
      <c r="H4" s="127" t="s">
        <v>106</v>
      </c>
    </row>
    <row r="5" spans="1:8" ht="22.5" customHeight="1">
      <c r="A5" s="128">
        <v>210</v>
      </c>
      <c r="B5" s="129" t="s">
        <v>80</v>
      </c>
      <c r="C5" s="130">
        <v>0.83</v>
      </c>
      <c r="D5" s="130">
        <v>0.83</v>
      </c>
      <c r="E5" s="130"/>
      <c r="F5" s="131"/>
      <c r="G5" s="132"/>
      <c r="H5" s="132"/>
    </row>
    <row r="6" spans="1:8" ht="22.5" customHeight="1">
      <c r="A6" s="128">
        <v>21005</v>
      </c>
      <c r="B6" s="129" t="s">
        <v>82</v>
      </c>
      <c r="C6" s="130">
        <v>0.83</v>
      </c>
      <c r="D6" s="130">
        <v>0.83</v>
      </c>
      <c r="E6" s="130"/>
      <c r="F6" s="131"/>
      <c r="G6" s="132"/>
      <c r="H6" s="132"/>
    </row>
    <row r="7" spans="1:8" ht="22.5" customHeight="1">
      <c r="A7" s="128">
        <v>2100502</v>
      </c>
      <c r="B7" s="129" t="s">
        <v>84</v>
      </c>
      <c r="C7" s="130">
        <v>0.83</v>
      </c>
      <c r="D7" s="130">
        <v>0.83</v>
      </c>
      <c r="E7" s="130"/>
      <c r="F7" s="131"/>
      <c r="G7" s="132"/>
      <c r="H7" s="132"/>
    </row>
    <row r="8" spans="1:8" ht="22.5" customHeight="1">
      <c r="A8" s="128">
        <v>213</v>
      </c>
      <c r="B8" s="129" t="s">
        <v>86</v>
      </c>
      <c r="C8" s="130">
        <v>77.49</v>
      </c>
      <c r="D8" s="130">
        <v>17.49</v>
      </c>
      <c r="E8" s="130">
        <v>60</v>
      </c>
      <c r="F8" s="131"/>
      <c r="G8" s="132"/>
      <c r="H8" s="132"/>
    </row>
    <row r="9" spans="1:8" ht="22.5" customHeight="1">
      <c r="A9" s="128">
        <v>21302</v>
      </c>
      <c r="B9" s="129" t="s">
        <v>88</v>
      </c>
      <c r="C9" s="130">
        <v>77.49</v>
      </c>
      <c r="D9" s="130">
        <v>17.49</v>
      </c>
      <c r="E9" s="130">
        <v>60</v>
      </c>
      <c r="F9" s="131"/>
      <c r="G9" s="132"/>
      <c r="H9" s="132"/>
    </row>
    <row r="10" spans="1:8" ht="22.5" customHeight="1">
      <c r="A10" s="128">
        <v>2130201</v>
      </c>
      <c r="B10" s="129" t="s">
        <v>90</v>
      </c>
      <c r="C10" s="130">
        <v>17.49</v>
      </c>
      <c r="D10" s="130">
        <v>17.49</v>
      </c>
      <c r="E10" s="130"/>
      <c r="F10" s="131"/>
      <c r="G10" s="132"/>
      <c r="H10" s="132"/>
    </row>
    <row r="11" spans="1:8" ht="22.5" customHeight="1">
      <c r="A11" s="128">
        <v>2130210</v>
      </c>
      <c r="B11" s="129" t="s">
        <v>91</v>
      </c>
      <c r="C11" s="130">
        <v>60</v>
      </c>
      <c r="D11" s="130"/>
      <c r="E11" s="130">
        <v>60</v>
      </c>
      <c r="F11" s="131"/>
      <c r="G11" s="132"/>
      <c r="H11" s="132"/>
    </row>
    <row r="12" spans="1:8" ht="22.5" customHeight="1">
      <c r="A12" s="128">
        <v>221</v>
      </c>
      <c r="B12" s="129" t="s">
        <v>93</v>
      </c>
      <c r="C12" s="130">
        <v>0.89</v>
      </c>
      <c r="D12" s="130">
        <v>0.89</v>
      </c>
      <c r="E12" s="130"/>
      <c r="F12" s="131"/>
      <c r="G12" s="132"/>
      <c r="H12" s="132"/>
    </row>
    <row r="13" spans="1:8" ht="22.5" customHeight="1">
      <c r="A13" s="128">
        <v>22102</v>
      </c>
      <c r="B13" s="129" t="s">
        <v>95</v>
      </c>
      <c r="C13" s="130">
        <v>0.89</v>
      </c>
      <c r="D13" s="130">
        <v>0.89</v>
      </c>
      <c r="E13" s="130"/>
      <c r="F13" s="131"/>
      <c r="G13" s="132"/>
      <c r="H13" s="132"/>
    </row>
    <row r="14" spans="1:8" ht="22.5" customHeight="1">
      <c r="A14" s="128">
        <v>2210201</v>
      </c>
      <c r="B14" s="129" t="s">
        <v>97</v>
      </c>
      <c r="C14" s="130">
        <v>0.89</v>
      </c>
      <c r="D14" s="130">
        <v>0.89</v>
      </c>
      <c r="E14" s="130"/>
      <c r="F14" s="131"/>
      <c r="G14" s="132"/>
      <c r="H14" s="132"/>
    </row>
    <row r="15" spans="1:8" ht="22.5" customHeight="1">
      <c r="A15" s="133"/>
      <c r="B15" s="24"/>
      <c r="C15" s="134"/>
      <c r="D15" s="134"/>
      <c r="E15" s="134"/>
      <c r="F15" s="132"/>
      <c r="G15" s="132"/>
      <c r="H15" s="132"/>
    </row>
    <row r="16" spans="1:8" ht="22.5" customHeight="1">
      <c r="A16" s="135"/>
      <c r="B16" s="24"/>
      <c r="C16" s="134"/>
      <c r="D16" s="134"/>
      <c r="E16" s="134"/>
      <c r="F16" s="132"/>
      <c r="G16" s="132"/>
      <c r="H16" s="132"/>
    </row>
    <row r="17" spans="1:8" ht="22.5" customHeight="1">
      <c r="A17" s="136"/>
      <c r="B17" s="90"/>
      <c r="C17" s="134"/>
      <c r="D17" s="134"/>
      <c r="E17" s="134"/>
      <c r="F17" s="132"/>
      <c r="G17" s="132"/>
      <c r="H17" s="132"/>
    </row>
    <row r="18" spans="1:8" ht="22.5" customHeight="1">
      <c r="A18" s="137"/>
      <c r="B18" s="90"/>
      <c r="C18" s="134"/>
      <c r="D18" s="134"/>
      <c r="E18" s="134"/>
      <c r="F18" s="132"/>
      <c r="G18" s="132"/>
      <c r="H18" s="132"/>
    </row>
    <row r="19" spans="1:8" ht="22.5" customHeight="1">
      <c r="A19" s="136"/>
      <c r="B19" s="90"/>
      <c r="C19" s="134"/>
      <c r="D19" s="134"/>
      <c r="E19" s="134"/>
      <c r="F19" s="132"/>
      <c r="G19" s="132"/>
      <c r="H19" s="132"/>
    </row>
    <row r="20" spans="1:8" ht="22.5" customHeight="1">
      <c r="A20" s="137"/>
      <c r="B20" s="116"/>
      <c r="C20" s="134"/>
      <c r="D20" s="134"/>
      <c r="E20" s="134"/>
      <c r="F20" s="132"/>
      <c r="G20" s="132"/>
      <c r="H20" s="132"/>
    </row>
    <row r="21" spans="1:8" ht="22.5" customHeight="1">
      <c r="A21" s="137"/>
      <c r="B21" s="116"/>
      <c r="C21" s="134"/>
      <c r="D21" s="134"/>
      <c r="E21" s="134"/>
      <c r="F21" s="132"/>
      <c r="G21" s="132"/>
      <c r="H21" s="132"/>
    </row>
    <row r="22" spans="1:8" ht="22.5" customHeight="1">
      <c r="A22" s="138"/>
      <c r="B22" s="90"/>
      <c r="C22" s="134"/>
      <c r="D22" s="134"/>
      <c r="E22" s="134"/>
      <c r="F22" s="132"/>
      <c r="G22" s="132"/>
      <c r="H22" s="132"/>
    </row>
    <row r="23" spans="1:8" ht="22.5" customHeight="1">
      <c r="A23" s="138"/>
      <c r="B23" s="90"/>
      <c r="C23" s="134"/>
      <c r="D23" s="134"/>
      <c r="E23" s="134"/>
      <c r="F23" s="132"/>
      <c r="G23" s="132"/>
      <c r="H23" s="132"/>
    </row>
    <row r="24" spans="1:8" ht="22.5" customHeight="1">
      <c r="A24" s="138"/>
      <c r="B24" s="90"/>
      <c r="C24" s="134"/>
      <c r="D24" s="134"/>
      <c r="E24" s="134"/>
      <c r="F24" s="132"/>
      <c r="G24" s="132"/>
      <c r="H24" s="132"/>
    </row>
    <row r="25" spans="1:8" ht="22.5" customHeight="1">
      <c r="A25" s="139" t="s">
        <v>58</v>
      </c>
      <c r="B25" s="139"/>
      <c r="C25" s="134">
        <f>SUM(D25:H25)</f>
        <v>79.21</v>
      </c>
      <c r="D25" s="140">
        <f>D5+D8+D12</f>
        <v>19.209999999999997</v>
      </c>
      <c r="E25" s="140">
        <f>E5+E8+E12</f>
        <v>60</v>
      </c>
      <c r="F25" s="141"/>
      <c r="G25" s="141"/>
      <c r="H25" s="141"/>
    </row>
    <row r="26" spans="3:5" ht="14.25">
      <c r="C26" s="142" t="s">
        <v>98</v>
      </c>
      <c r="D26" s="142" t="s">
        <v>98</v>
      </c>
      <c r="E26" s="142" t="s">
        <v>98</v>
      </c>
    </row>
    <row r="27" ht="14.25">
      <c r="C27" s="142" t="s">
        <v>98</v>
      </c>
    </row>
    <row r="28" ht="14.25">
      <c r="C28" s="142" t="s">
        <v>98</v>
      </c>
    </row>
    <row r="29" spans="1:5" ht="14.25">
      <c r="A29" s="143" t="s">
        <v>98</v>
      </c>
      <c r="B29" s="144" t="s">
        <v>98</v>
      </c>
      <c r="C29" s="145"/>
      <c r="D29" s="145"/>
      <c r="E29" s="145"/>
    </row>
    <row r="30" spans="1:5" ht="14.25">
      <c r="A30" s="143" t="s">
        <v>98</v>
      </c>
      <c r="B30" s="144" t="s">
        <v>98</v>
      </c>
      <c r="C30" s="145" t="s">
        <v>98</v>
      </c>
      <c r="D30" s="145" t="s">
        <v>98</v>
      </c>
      <c r="E30" s="145"/>
    </row>
    <row r="31" spans="1:5" ht="14.25">
      <c r="A31" s="146"/>
      <c r="B31" s="147"/>
      <c r="C31" s="145"/>
      <c r="D31" s="145"/>
      <c r="E31" s="145"/>
    </row>
    <row r="32" spans="1:5" ht="14.25">
      <c r="A32" s="146"/>
      <c r="B32" s="147"/>
      <c r="C32" s="145"/>
      <c r="D32" s="145"/>
      <c r="E32" s="145"/>
    </row>
    <row r="33" spans="1:5" ht="14.25">
      <c r="A33" s="146"/>
      <c r="B33" s="147"/>
      <c r="C33" s="145"/>
      <c r="D33" s="145"/>
      <c r="E33" s="145"/>
    </row>
  </sheetData>
  <sheetProtection/>
  <mergeCells count="4">
    <mergeCell ref="A1:B1"/>
    <mergeCell ref="A2:H2"/>
    <mergeCell ref="A3:H3"/>
    <mergeCell ref="A25:B25"/>
  </mergeCells>
  <printOptions horizontalCentered="1" verticalCentered="1"/>
  <pageMargins left="0.75" right="0.75" top="0.98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12" sqref="C12"/>
    </sheetView>
  </sheetViews>
  <sheetFormatPr defaultColWidth="8.8515625" defaultRowHeight="15.75" customHeight="1"/>
  <cols>
    <col min="1" max="1" width="28.8515625" style="2" customWidth="1"/>
    <col min="2" max="2" width="17.421875" style="2" bestFit="1" customWidth="1"/>
    <col min="3" max="3" width="16.140625" style="2" customWidth="1"/>
    <col min="4" max="4" width="15.7109375" style="98" customWidth="1"/>
    <col min="5" max="5" width="31.7109375" style="2" customWidth="1"/>
    <col min="6" max="6" width="18.28125" style="2" customWidth="1"/>
    <col min="7" max="7" width="16.28125" style="2" customWidth="1"/>
    <col min="8" max="8" width="16.00390625" style="2" customWidth="1"/>
    <col min="9" max="9" width="8.7109375" style="2" customWidth="1"/>
    <col min="10" max="16384" width="9.140625" style="2" customWidth="1"/>
  </cols>
  <sheetData>
    <row r="1" spans="1:8" s="1" customFormat="1" ht="12.75" customHeight="1">
      <c r="A1" s="3" t="s">
        <v>107</v>
      </c>
      <c r="B1" s="3"/>
      <c r="C1" s="99"/>
      <c r="D1" s="100"/>
      <c r="E1" s="99"/>
      <c r="F1" s="99"/>
      <c r="G1" s="99"/>
      <c r="H1" s="99"/>
    </row>
    <row r="2" spans="1:8" s="96" customFormat="1" ht="31.5" customHeight="1">
      <c r="A2" s="101" t="s">
        <v>108</v>
      </c>
      <c r="B2" s="101"/>
      <c r="C2" s="101"/>
      <c r="D2" s="102"/>
      <c r="E2" s="101"/>
      <c r="F2" s="101"/>
      <c r="G2" s="101"/>
      <c r="H2" s="101"/>
    </row>
    <row r="3" spans="1:8" s="97" customFormat="1" ht="15" customHeight="1">
      <c r="A3" s="103" t="s">
        <v>109</v>
      </c>
      <c r="B3" s="103"/>
      <c r="C3" s="103"/>
      <c r="D3" s="103"/>
      <c r="E3" s="103"/>
      <c r="F3" s="103"/>
      <c r="G3" s="103"/>
      <c r="H3" s="103"/>
    </row>
    <row r="4" spans="1:8" s="97" customFormat="1" ht="24.75" customHeight="1">
      <c r="A4" s="104" t="s">
        <v>3</v>
      </c>
      <c r="B4" s="104"/>
      <c r="C4" s="104"/>
      <c r="D4" s="105"/>
      <c r="E4" s="104" t="s">
        <v>4</v>
      </c>
      <c r="F4" s="104"/>
      <c r="G4" s="104"/>
      <c r="H4" s="104"/>
    </row>
    <row r="5" spans="1:8" s="97" customFormat="1" ht="30" customHeight="1">
      <c r="A5" s="13" t="s">
        <v>5</v>
      </c>
      <c r="B5" s="13" t="s">
        <v>6</v>
      </c>
      <c r="C5" s="13" t="s">
        <v>7</v>
      </c>
      <c r="D5" s="106" t="s">
        <v>8</v>
      </c>
      <c r="E5" s="13" t="s">
        <v>5</v>
      </c>
      <c r="F5" s="13" t="s">
        <v>6</v>
      </c>
      <c r="G5" s="13" t="s">
        <v>7</v>
      </c>
      <c r="H5" s="107" t="s">
        <v>8</v>
      </c>
    </row>
    <row r="6" spans="1:8" s="97" customFormat="1" ht="16.5" customHeight="1">
      <c r="A6" s="108" t="s">
        <v>110</v>
      </c>
      <c r="B6" s="109">
        <f>SUM(B7:B8)</f>
        <v>41.33</v>
      </c>
      <c r="C6" s="109">
        <f>SUM(C7:C8)</f>
        <v>79.21</v>
      </c>
      <c r="D6" s="110">
        <f aca="true" t="shared" si="0" ref="D6:D8">C6/B6*100-100</f>
        <v>91.65255262521171</v>
      </c>
      <c r="E6" s="108" t="s">
        <v>111</v>
      </c>
      <c r="F6" s="111">
        <f>SUM(F7:F26)</f>
        <v>41.33</v>
      </c>
      <c r="G6" s="111">
        <f>SUM(G7:G26)</f>
        <v>79.21</v>
      </c>
      <c r="H6" s="112">
        <f>G6/F6*100-100</f>
        <v>91.65255262521171</v>
      </c>
    </row>
    <row r="7" spans="1:8" s="97" customFormat="1" ht="16.5" customHeight="1">
      <c r="A7" s="113" t="s">
        <v>112</v>
      </c>
      <c r="B7" s="114">
        <v>41.33</v>
      </c>
      <c r="C7" s="114">
        <v>79.21</v>
      </c>
      <c r="D7" s="115">
        <f t="shared" si="0"/>
        <v>91.65255262521171</v>
      </c>
      <c r="E7" s="116" t="s">
        <v>10</v>
      </c>
      <c r="F7" s="117"/>
      <c r="G7" s="117"/>
      <c r="H7" s="112" t="e">
        <f>G7/F7*100-100</f>
        <v>#DIV/0!</v>
      </c>
    </row>
    <row r="8" spans="1:8" s="97" customFormat="1" ht="16.5" customHeight="1">
      <c r="A8" s="113" t="s">
        <v>113</v>
      </c>
      <c r="B8" s="114"/>
      <c r="C8" s="114"/>
      <c r="D8" s="115" t="e">
        <f t="shared" si="0"/>
        <v>#DIV/0!</v>
      </c>
      <c r="E8" s="116" t="s">
        <v>12</v>
      </c>
      <c r="F8" s="117"/>
      <c r="G8" s="117"/>
      <c r="H8" s="112" t="e">
        <f aca="true" t="shared" si="1" ref="H8:H31">G8/F8*100-100</f>
        <v>#DIV/0!</v>
      </c>
    </row>
    <row r="9" spans="1:8" s="97" customFormat="1" ht="16.5" customHeight="1">
      <c r="A9" s="113"/>
      <c r="B9" s="114"/>
      <c r="C9" s="114"/>
      <c r="D9" s="115"/>
      <c r="E9" s="116" t="s">
        <v>14</v>
      </c>
      <c r="F9" s="117"/>
      <c r="G9" s="117"/>
      <c r="H9" s="112" t="e">
        <f t="shared" si="1"/>
        <v>#DIV/0!</v>
      </c>
    </row>
    <row r="10" spans="1:8" s="97" customFormat="1" ht="16.5" customHeight="1">
      <c r="A10" s="113"/>
      <c r="B10" s="114"/>
      <c r="C10" s="114"/>
      <c r="D10" s="115"/>
      <c r="E10" s="116" t="s">
        <v>16</v>
      </c>
      <c r="F10" s="117"/>
      <c r="G10" s="117"/>
      <c r="H10" s="112" t="e">
        <f t="shared" si="1"/>
        <v>#DIV/0!</v>
      </c>
    </row>
    <row r="11" spans="1:8" s="97" customFormat="1" ht="16.5" customHeight="1">
      <c r="A11" s="113"/>
      <c r="B11" s="114"/>
      <c r="C11" s="114"/>
      <c r="D11" s="115"/>
      <c r="E11" s="116" t="s">
        <v>18</v>
      </c>
      <c r="F11" s="117"/>
      <c r="G11" s="117"/>
      <c r="H11" s="112" t="e">
        <f t="shared" si="1"/>
        <v>#DIV/0!</v>
      </c>
    </row>
    <row r="12" spans="1:8" s="97" customFormat="1" ht="16.5" customHeight="1">
      <c r="A12" s="113"/>
      <c r="B12" s="114"/>
      <c r="C12" s="114"/>
      <c r="D12" s="115"/>
      <c r="E12" s="118" t="s">
        <v>20</v>
      </c>
      <c r="F12" s="117"/>
      <c r="G12" s="117"/>
      <c r="H12" s="112" t="e">
        <f t="shared" si="1"/>
        <v>#DIV/0!</v>
      </c>
    </row>
    <row r="13" spans="1:8" s="97" customFormat="1" ht="16.5" customHeight="1">
      <c r="A13" s="113"/>
      <c r="B13" s="114"/>
      <c r="C13" s="114"/>
      <c r="D13" s="115"/>
      <c r="E13" s="118" t="s">
        <v>22</v>
      </c>
      <c r="F13" s="117"/>
      <c r="G13" s="117"/>
      <c r="H13" s="112" t="e">
        <f t="shared" si="1"/>
        <v>#DIV/0!</v>
      </c>
    </row>
    <row r="14" spans="1:8" s="97" customFormat="1" ht="16.5" customHeight="1">
      <c r="A14" s="113"/>
      <c r="B14" s="114"/>
      <c r="C14" s="114"/>
      <c r="D14" s="115"/>
      <c r="E14" s="118" t="s">
        <v>24</v>
      </c>
      <c r="F14" s="117"/>
      <c r="G14" s="117"/>
      <c r="H14" s="112" t="e">
        <f t="shared" si="1"/>
        <v>#DIV/0!</v>
      </c>
    </row>
    <row r="15" spans="1:8" s="97" customFormat="1" ht="16.5" customHeight="1">
      <c r="A15" s="113"/>
      <c r="B15" s="114"/>
      <c r="C15" s="114"/>
      <c r="D15" s="115"/>
      <c r="E15" s="118" t="s">
        <v>26</v>
      </c>
      <c r="F15" s="117">
        <v>0</v>
      </c>
      <c r="G15" s="119">
        <v>0.83</v>
      </c>
      <c r="H15" s="112" t="e">
        <f t="shared" si="1"/>
        <v>#DIV/0!</v>
      </c>
    </row>
    <row r="16" spans="1:8" s="97" customFormat="1" ht="16.5" customHeight="1">
      <c r="A16" s="113"/>
      <c r="B16" s="114"/>
      <c r="C16" s="114"/>
      <c r="D16" s="115"/>
      <c r="E16" s="118" t="s">
        <v>28</v>
      </c>
      <c r="F16" s="117"/>
      <c r="G16" s="120"/>
      <c r="H16" s="112" t="e">
        <f t="shared" si="1"/>
        <v>#DIV/0!</v>
      </c>
    </row>
    <row r="17" spans="1:8" s="97" customFormat="1" ht="16.5" customHeight="1">
      <c r="A17" s="108" t="s">
        <v>114</v>
      </c>
      <c r="B17" s="114">
        <f>SUM(B18:B19)</f>
        <v>0</v>
      </c>
      <c r="C17" s="114">
        <f>SUM(C18:C19)</f>
        <v>0</v>
      </c>
      <c r="D17" s="115" t="e">
        <f aca="true" t="shared" si="2" ref="D17:D19">C17/B17*100-100</f>
        <v>#DIV/0!</v>
      </c>
      <c r="E17" s="118" t="s">
        <v>29</v>
      </c>
      <c r="F17" s="117"/>
      <c r="G17" s="120"/>
      <c r="H17" s="112" t="e">
        <f t="shared" si="1"/>
        <v>#DIV/0!</v>
      </c>
    </row>
    <row r="18" spans="1:8" ht="16.5" customHeight="1">
      <c r="A18" s="113" t="s">
        <v>112</v>
      </c>
      <c r="B18" s="114"/>
      <c r="C18" s="114"/>
      <c r="D18" s="115" t="e">
        <f t="shared" si="2"/>
        <v>#DIV/0!</v>
      </c>
      <c r="E18" s="118" t="s">
        <v>31</v>
      </c>
      <c r="F18" s="117">
        <v>41.33</v>
      </c>
      <c r="G18" s="119">
        <v>77.49</v>
      </c>
      <c r="H18" s="112">
        <f t="shared" si="1"/>
        <v>87.49092668763609</v>
      </c>
    </row>
    <row r="19" spans="1:8" ht="16.5" customHeight="1">
      <c r="A19" s="113" t="s">
        <v>113</v>
      </c>
      <c r="B19" s="114"/>
      <c r="C19" s="114"/>
      <c r="D19" s="115" t="e">
        <f t="shared" si="2"/>
        <v>#DIV/0!</v>
      </c>
      <c r="E19" s="118" t="s">
        <v>32</v>
      </c>
      <c r="F19" s="117"/>
      <c r="G19" s="120"/>
      <c r="H19" s="112" t="e">
        <f t="shared" si="1"/>
        <v>#DIV/0!</v>
      </c>
    </row>
    <row r="20" spans="1:8" ht="16.5" customHeight="1">
      <c r="A20" s="113"/>
      <c r="B20" s="114"/>
      <c r="C20" s="114"/>
      <c r="D20" s="115"/>
      <c r="E20" s="118" t="s">
        <v>34</v>
      </c>
      <c r="F20" s="117"/>
      <c r="G20" s="120"/>
      <c r="H20" s="112" t="e">
        <f t="shared" si="1"/>
        <v>#DIV/0!</v>
      </c>
    </row>
    <row r="21" spans="1:8" ht="16.5" customHeight="1">
      <c r="A21" s="113"/>
      <c r="B21" s="114"/>
      <c r="C21" s="114"/>
      <c r="D21" s="115"/>
      <c r="E21" s="118" t="s">
        <v>36</v>
      </c>
      <c r="F21" s="117"/>
      <c r="G21" s="120"/>
      <c r="H21" s="112" t="e">
        <f t="shared" si="1"/>
        <v>#DIV/0!</v>
      </c>
    </row>
    <row r="22" spans="1:8" ht="16.5" customHeight="1">
      <c r="A22" s="113"/>
      <c r="B22" s="114"/>
      <c r="C22" s="114"/>
      <c r="D22" s="115"/>
      <c r="E22" s="118" t="s">
        <v>38</v>
      </c>
      <c r="F22" s="117"/>
      <c r="G22" s="120"/>
      <c r="H22" s="112" t="e">
        <f t="shared" si="1"/>
        <v>#DIV/0!</v>
      </c>
    </row>
    <row r="23" spans="1:8" ht="16.5" customHeight="1">
      <c r="A23" s="113"/>
      <c r="B23" s="114"/>
      <c r="C23" s="114"/>
      <c r="D23" s="115"/>
      <c r="E23" s="118" t="s">
        <v>40</v>
      </c>
      <c r="F23" s="117"/>
      <c r="G23" s="120"/>
      <c r="H23" s="112" t="e">
        <f t="shared" si="1"/>
        <v>#DIV/0!</v>
      </c>
    </row>
    <row r="24" spans="1:8" ht="16.5" customHeight="1">
      <c r="A24" s="113"/>
      <c r="B24" s="114"/>
      <c r="C24" s="114"/>
      <c r="D24" s="115"/>
      <c r="E24" s="118" t="s">
        <v>42</v>
      </c>
      <c r="F24" s="117"/>
      <c r="G24" s="120"/>
      <c r="H24" s="112" t="e">
        <f t="shared" si="1"/>
        <v>#DIV/0!</v>
      </c>
    </row>
    <row r="25" spans="1:8" ht="16.5" customHeight="1">
      <c r="A25" s="113"/>
      <c r="B25" s="114"/>
      <c r="C25" s="114"/>
      <c r="D25" s="115"/>
      <c r="E25" s="118" t="s">
        <v>44</v>
      </c>
      <c r="F25" s="117">
        <v>0</v>
      </c>
      <c r="G25" s="119">
        <v>0.89</v>
      </c>
      <c r="H25" s="112" t="e">
        <f t="shared" si="1"/>
        <v>#DIV/0!</v>
      </c>
    </row>
    <row r="26" spans="1:8" ht="16.5" customHeight="1">
      <c r="A26" s="113"/>
      <c r="B26" s="114"/>
      <c r="C26" s="114"/>
      <c r="D26" s="115"/>
      <c r="E26" s="118" t="s">
        <v>46</v>
      </c>
      <c r="F26" s="117"/>
      <c r="G26" s="120"/>
      <c r="H26" s="112" t="e">
        <f t="shared" si="1"/>
        <v>#DIV/0!</v>
      </c>
    </row>
    <row r="27" spans="1:8" ht="16.5" customHeight="1">
      <c r="A27" s="113"/>
      <c r="B27" s="114"/>
      <c r="C27" s="114"/>
      <c r="D27" s="115"/>
      <c r="E27" s="121"/>
      <c r="F27" s="117"/>
      <c r="G27" s="117"/>
      <c r="H27" s="112" t="e">
        <f t="shared" si="1"/>
        <v>#DIV/0!</v>
      </c>
    </row>
    <row r="28" spans="1:8" ht="16.5" customHeight="1">
      <c r="A28" s="116"/>
      <c r="B28" s="114"/>
      <c r="C28" s="114"/>
      <c r="D28" s="115"/>
      <c r="E28" s="116"/>
      <c r="F28" s="117"/>
      <c r="G28" s="117"/>
      <c r="H28" s="112" t="e">
        <f t="shared" si="1"/>
        <v>#DIV/0!</v>
      </c>
    </row>
    <row r="29" spans="1:8" ht="16.5" customHeight="1">
      <c r="A29" s="116"/>
      <c r="B29" s="114"/>
      <c r="C29" s="114"/>
      <c r="D29" s="115"/>
      <c r="E29" s="121" t="s">
        <v>51</v>
      </c>
      <c r="F29" s="117"/>
      <c r="G29" s="117"/>
      <c r="H29" s="112" t="e">
        <f t="shared" si="1"/>
        <v>#DIV/0!</v>
      </c>
    </row>
    <row r="30" spans="1:8" ht="16.5" customHeight="1">
      <c r="A30" s="116"/>
      <c r="B30" s="114"/>
      <c r="C30" s="114"/>
      <c r="D30" s="115"/>
      <c r="E30" s="116"/>
      <c r="F30" s="117"/>
      <c r="G30" s="117"/>
      <c r="H30" s="112" t="e">
        <f t="shared" si="1"/>
        <v>#DIV/0!</v>
      </c>
    </row>
    <row r="31" spans="1:8" ht="16.5" customHeight="1">
      <c r="A31" s="24" t="s">
        <v>115</v>
      </c>
      <c r="B31" s="114">
        <f>SUM(B17+B6)</f>
        <v>41.33</v>
      </c>
      <c r="C31" s="114">
        <f>SUM(C17+C6)</f>
        <v>79.21</v>
      </c>
      <c r="D31" s="115">
        <f>C31/B31*100-100</f>
        <v>91.65255262521171</v>
      </c>
      <c r="E31" s="24" t="s">
        <v>116</v>
      </c>
      <c r="F31" s="117">
        <f>SUM(F6+F29)</f>
        <v>41.33</v>
      </c>
      <c r="G31" s="117">
        <f>SUM(G6+G29)</f>
        <v>79.21</v>
      </c>
      <c r="H31" s="112">
        <f t="shared" si="1"/>
        <v>91.65255262521171</v>
      </c>
    </row>
  </sheetData>
  <sheetProtection/>
  <mergeCells count="1">
    <mergeCell ref="A3:H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5">
      <selection activeCell="H26" sqref="H26"/>
    </sheetView>
  </sheetViews>
  <sheetFormatPr defaultColWidth="8.8515625" defaultRowHeight="12.75"/>
  <cols>
    <col min="1" max="1" width="20.140625" style="2" customWidth="1"/>
    <col min="2" max="2" width="25.28125" style="2" customWidth="1"/>
    <col min="3" max="3" width="15.57421875" style="66" customWidth="1"/>
    <col min="4" max="4" width="11.421875" style="66" customWidth="1"/>
    <col min="5" max="5" width="13.421875" style="66" customWidth="1"/>
    <col min="6" max="6" width="13.28125" style="66" customWidth="1"/>
    <col min="7" max="7" width="14.8515625" style="66" customWidth="1"/>
    <col min="8" max="8" width="18.421875" style="66" customWidth="1"/>
    <col min="9" max="251" width="9.140625" style="2" customWidth="1"/>
    <col min="252" max="252" width="9.140625" style="2" bestFit="1" customWidth="1"/>
    <col min="253" max="16384" width="8.8515625" style="2" customWidth="1"/>
  </cols>
  <sheetData>
    <row r="1" spans="1:8" s="1" customFormat="1" ht="19.5" customHeight="1">
      <c r="A1" s="3" t="s">
        <v>117</v>
      </c>
      <c r="B1" s="3"/>
      <c r="C1" s="3"/>
      <c r="D1" s="3"/>
      <c r="E1" s="3"/>
      <c r="F1" s="3"/>
      <c r="G1" s="3"/>
      <c r="H1" s="3"/>
    </row>
    <row r="2" spans="1:8" ht="27">
      <c r="A2" s="4" t="s">
        <v>118</v>
      </c>
      <c r="B2" s="4"/>
      <c r="C2" s="4"/>
      <c r="D2" s="4"/>
      <c r="E2" s="4"/>
      <c r="F2" s="4"/>
      <c r="G2" s="4"/>
      <c r="H2" s="4"/>
    </row>
    <row r="3" spans="1:8" s="1" customFormat="1" ht="21.75" customHeight="1">
      <c r="A3" s="67" t="s">
        <v>119</v>
      </c>
      <c r="B3" s="67"/>
      <c r="C3" s="67"/>
      <c r="D3" s="67"/>
      <c r="E3" s="67"/>
      <c r="F3" s="67"/>
      <c r="G3" s="67"/>
      <c r="H3" s="67"/>
    </row>
    <row r="4" spans="1:8" s="1" customFormat="1" ht="20.25" customHeight="1">
      <c r="A4" s="6" t="s">
        <v>67</v>
      </c>
      <c r="B4" s="6" t="s">
        <v>68</v>
      </c>
      <c r="C4" s="6" t="s">
        <v>6</v>
      </c>
      <c r="D4" s="7" t="s">
        <v>120</v>
      </c>
      <c r="E4" s="8"/>
      <c r="F4" s="9"/>
      <c r="G4" s="68" t="s">
        <v>121</v>
      </c>
      <c r="H4" s="69"/>
    </row>
    <row r="5" spans="1:8" s="1" customFormat="1" ht="20.25" customHeight="1">
      <c r="A5" s="70"/>
      <c r="B5" s="70"/>
      <c r="C5" s="70"/>
      <c r="D5" s="71" t="s">
        <v>74</v>
      </c>
      <c r="E5" s="71" t="s">
        <v>102</v>
      </c>
      <c r="F5" s="71" t="s">
        <v>103</v>
      </c>
      <c r="G5" s="72" t="s">
        <v>122</v>
      </c>
      <c r="H5" s="72" t="s">
        <v>123</v>
      </c>
    </row>
    <row r="6" spans="1:8" s="1" customFormat="1" ht="22.5" customHeight="1">
      <c r="A6" s="73">
        <v>210</v>
      </c>
      <c r="B6" s="74" t="s">
        <v>80</v>
      </c>
      <c r="C6" s="75">
        <v>0</v>
      </c>
      <c r="D6" s="76">
        <f aca="true" t="shared" si="0" ref="D6:D17">SUM(E6:F6)</f>
        <v>0.83</v>
      </c>
      <c r="E6" s="77">
        <v>0.83</v>
      </c>
      <c r="F6" s="78"/>
      <c r="G6" s="79">
        <f aca="true" t="shared" si="1" ref="G6:G9">SUM(D6-C6)</f>
        <v>0.83</v>
      </c>
      <c r="H6" s="79" t="e">
        <f>D6/C6*100-100</f>
        <v>#DIV/0!</v>
      </c>
    </row>
    <row r="7" spans="1:8" s="1" customFormat="1" ht="22.5" customHeight="1">
      <c r="A7" s="73">
        <v>21005</v>
      </c>
      <c r="B7" s="74" t="s">
        <v>82</v>
      </c>
      <c r="C7" s="80">
        <v>0</v>
      </c>
      <c r="D7" s="76">
        <f t="shared" si="0"/>
        <v>0.83</v>
      </c>
      <c r="E7" s="77">
        <v>0.83</v>
      </c>
      <c r="F7" s="78"/>
      <c r="G7" s="79">
        <f t="shared" si="1"/>
        <v>0.83</v>
      </c>
      <c r="H7" s="79" t="e">
        <f aca="true" t="shared" si="2" ref="H7:H17">D7/C7*100-100</f>
        <v>#DIV/0!</v>
      </c>
    </row>
    <row r="8" spans="1:8" s="1" customFormat="1" ht="22.5" customHeight="1">
      <c r="A8" s="73">
        <v>2100502</v>
      </c>
      <c r="B8" s="74" t="s">
        <v>84</v>
      </c>
      <c r="C8" s="80">
        <v>0</v>
      </c>
      <c r="D8" s="76">
        <f t="shared" si="0"/>
        <v>0.83</v>
      </c>
      <c r="E8" s="77">
        <v>0.83</v>
      </c>
      <c r="F8" s="78"/>
      <c r="G8" s="79">
        <f t="shared" si="1"/>
        <v>0.83</v>
      </c>
      <c r="H8" s="79" t="e">
        <f t="shared" si="2"/>
        <v>#DIV/0!</v>
      </c>
    </row>
    <row r="9" spans="1:8" s="1" customFormat="1" ht="22.5" customHeight="1">
      <c r="A9" s="73">
        <v>213</v>
      </c>
      <c r="B9" s="74" t="s">
        <v>86</v>
      </c>
      <c r="C9" s="80">
        <v>41.33</v>
      </c>
      <c r="D9" s="76">
        <f t="shared" si="0"/>
        <v>77.49</v>
      </c>
      <c r="E9" s="78">
        <v>17.49</v>
      </c>
      <c r="F9" s="77">
        <v>60</v>
      </c>
      <c r="G9" s="79">
        <f aca="true" t="shared" si="3" ref="G9:G17">SUM(D9-C9)</f>
        <v>36.16</v>
      </c>
      <c r="H9" s="79">
        <f t="shared" si="2"/>
        <v>87.49092668763609</v>
      </c>
    </row>
    <row r="10" spans="1:8" s="1" customFormat="1" ht="22.5" customHeight="1">
      <c r="A10" s="73">
        <v>21301</v>
      </c>
      <c r="B10" s="74" t="s">
        <v>124</v>
      </c>
      <c r="C10" s="80">
        <v>0.31</v>
      </c>
      <c r="D10" s="76">
        <f t="shared" si="0"/>
        <v>0</v>
      </c>
      <c r="E10" s="78"/>
      <c r="F10" s="77"/>
      <c r="G10" s="79">
        <f t="shared" si="3"/>
        <v>-0.31</v>
      </c>
      <c r="H10" s="79">
        <f t="shared" si="2"/>
        <v>-100</v>
      </c>
    </row>
    <row r="11" spans="1:8" s="1" customFormat="1" ht="22.5" customHeight="1">
      <c r="A11" s="73">
        <v>2130101</v>
      </c>
      <c r="B11" s="74" t="s">
        <v>90</v>
      </c>
      <c r="C11" s="80">
        <v>0.31</v>
      </c>
      <c r="D11" s="76">
        <f t="shared" si="0"/>
        <v>0</v>
      </c>
      <c r="E11" s="78"/>
      <c r="F11" s="77"/>
      <c r="G11" s="79">
        <f t="shared" si="3"/>
        <v>-0.31</v>
      </c>
      <c r="H11" s="79">
        <f t="shared" si="2"/>
        <v>-100</v>
      </c>
    </row>
    <row r="12" spans="1:8" s="1" customFormat="1" ht="22.5" customHeight="1">
      <c r="A12" s="73">
        <v>21302</v>
      </c>
      <c r="B12" s="74" t="s">
        <v>88</v>
      </c>
      <c r="C12" s="80">
        <v>41.02</v>
      </c>
      <c r="D12" s="76">
        <f t="shared" si="0"/>
        <v>77.49</v>
      </c>
      <c r="E12" s="78">
        <v>17.49</v>
      </c>
      <c r="F12" s="77">
        <v>60</v>
      </c>
      <c r="G12" s="79">
        <f t="shared" si="3"/>
        <v>36.46999999999999</v>
      </c>
      <c r="H12" s="79">
        <f t="shared" si="2"/>
        <v>88.9078498293515</v>
      </c>
    </row>
    <row r="13" spans="1:8" s="1" customFormat="1" ht="22.5" customHeight="1">
      <c r="A13" s="73">
        <v>2130201</v>
      </c>
      <c r="B13" s="74" t="s">
        <v>90</v>
      </c>
      <c r="C13" s="80">
        <v>5.02</v>
      </c>
      <c r="D13" s="76">
        <f t="shared" si="0"/>
        <v>17.49</v>
      </c>
      <c r="E13" s="78">
        <v>17.49</v>
      </c>
      <c r="F13" s="77"/>
      <c r="G13" s="79">
        <f t="shared" si="3"/>
        <v>12.469999999999999</v>
      </c>
      <c r="H13" s="79">
        <f t="shared" si="2"/>
        <v>248.40637450199205</v>
      </c>
    </row>
    <row r="14" spans="1:8" s="1" customFormat="1" ht="22.5" customHeight="1">
      <c r="A14" s="73">
        <v>2130210</v>
      </c>
      <c r="B14" s="74" t="s">
        <v>91</v>
      </c>
      <c r="C14" s="80">
        <v>36</v>
      </c>
      <c r="D14" s="76">
        <f t="shared" si="0"/>
        <v>60</v>
      </c>
      <c r="E14" s="78"/>
      <c r="F14" s="77">
        <v>60</v>
      </c>
      <c r="G14" s="79">
        <f t="shared" si="3"/>
        <v>24</v>
      </c>
      <c r="H14" s="79">
        <f t="shared" si="2"/>
        <v>66.66666666666669</v>
      </c>
    </row>
    <row r="15" spans="1:8" s="1" customFormat="1" ht="22.5" customHeight="1">
      <c r="A15" s="73">
        <v>221</v>
      </c>
      <c r="B15" s="74" t="s">
        <v>93</v>
      </c>
      <c r="C15" s="80">
        <v>0</v>
      </c>
      <c r="D15" s="76">
        <f t="shared" si="0"/>
        <v>0.89</v>
      </c>
      <c r="E15" s="77">
        <v>0.89</v>
      </c>
      <c r="F15" s="78"/>
      <c r="G15" s="79">
        <f t="shared" si="3"/>
        <v>0.89</v>
      </c>
      <c r="H15" s="79" t="e">
        <f t="shared" si="2"/>
        <v>#DIV/0!</v>
      </c>
    </row>
    <row r="16" spans="1:8" s="1" customFormat="1" ht="22.5" customHeight="1">
      <c r="A16" s="73">
        <v>22102</v>
      </c>
      <c r="B16" s="74" t="s">
        <v>95</v>
      </c>
      <c r="C16" s="80">
        <v>0</v>
      </c>
      <c r="D16" s="76">
        <f t="shared" si="0"/>
        <v>0.89</v>
      </c>
      <c r="E16" s="77">
        <v>0.89</v>
      </c>
      <c r="F16" s="78"/>
      <c r="G16" s="79">
        <f t="shared" si="3"/>
        <v>0.89</v>
      </c>
      <c r="H16" s="79" t="e">
        <f t="shared" si="2"/>
        <v>#DIV/0!</v>
      </c>
    </row>
    <row r="17" spans="1:8" s="1" customFormat="1" ht="22.5" customHeight="1">
      <c r="A17" s="73">
        <v>2210201</v>
      </c>
      <c r="B17" s="74" t="s">
        <v>97</v>
      </c>
      <c r="C17" s="80">
        <v>0</v>
      </c>
      <c r="D17" s="76">
        <f t="shared" si="0"/>
        <v>0.89</v>
      </c>
      <c r="E17" s="77">
        <v>0.89</v>
      </c>
      <c r="F17" s="78"/>
      <c r="G17" s="79">
        <f t="shared" si="3"/>
        <v>0.89</v>
      </c>
      <c r="H17" s="79" t="e">
        <f t="shared" si="2"/>
        <v>#DIV/0!</v>
      </c>
    </row>
    <row r="18" spans="1:8" s="1" customFormat="1" ht="22.5" customHeight="1">
      <c r="A18" s="81"/>
      <c r="B18" s="82"/>
      <c r="C18" s="83"/>
      <c r="D18" s="84"/>
      <c r="E18" s="85"/>
      <c r="F18" s="85"/>
      <c r="G18" s="86"/>
      <c r="H18" s="79" t="e">
        <f aca="true" t="shared" si="4" ref="H18:H26">D18/C18*100-100</f>
        <v>#DIV/0!</v>
      </c>
    </row>
    <row r="19" spans="1:8" s="1" customFormat="1" ht="22.5" customHeight="1">
      <c r="A19" s="87"/>
      <c r="B19" s="82"/>
      <c r="C19" s="88"/>
      <c r="D19" s="84"/>
      <c r="E19" s="83"/>
      <c r="F19" s="83"/>
      <c r="G19" s="79"/>
      <c r="H19" s="79" t="e">
        <f t="shared" si="4"/>
        <v>#DIV/0!</v>
      </c>
    </row>
    <row r="20" spans="1:8" s="1" customFormat="1" ht="22.5" customHeight="1">
      <c r="A20" s="89"/>
      <c r="B20" s="90"/>
      <c r="C20" s="83"/>
      <c r="D20" s="84"/>
      <c r="E20" s="83"/>
      <c r="F20" s="83"/>
      <c r="G20" s="79"/>
      <c r="H20" s="79" t="e">
        <f t="shared" si="4"/>
        <v>#DIV/0!</v>
      </c>
    </row>
    <row r="21" spans="1:8" s="1" customFormat="1" ht="22.5" customHeight="1">
      <c r="A21" s="89"/>
      <c r="B21" s="90"/>
      <c r="C21" s="91"/>
      <c r="D21" s="84"/>
      <c r="E21" s="91"/>
      <c r="F21" s="83"/>
      <c r="G21" s="79"/>
      <c r="H21" s="79" t="e">
        <f t="shared" si="4"/>
        <v>#DIV/0!</v>
      </c>
    </row>
    <row r="22" spans="1:8" s="1" customFormat="1" ht="22.5" customHeight="1">
      <c r="A22" s="89"/>
      <c r="B22" s="90"/>
      <c r="C22" s="83"/>
      <c r="D22" s="84"/>
      <c r="E22" s="83"/>
      <c r="F22" s="83"/>
      <c r="G22" s="79"/>
      <c r="H22" s="79" t="e">
        <f t="shared" si="4"/>
        <v>#DIV/0!</v>
      </c>
    </row>
    <row r="23" spans="1:8" s="1" customFormat="1" ht="22.5" customHeight="1">
      <c r="A23" s="89"/>
      <c r="B23" s="90"/>
      <c r="C23" s="91"/>
      <c r="D23" s="84"/>
      <c r="E23" s="91"/>
      <c r="F23" s="83"/>
      <c r="G23" s="79"/>
      <c r="H23" s="79" t="e">
        <f t="shared" si="4"/>
        <v>#DIV/0!</v>
      </c>
    </row>
    <row r="24" spans="1:8" s="1" customFormat="1" ht="22.5" customHeight="1">
      <c r="A24" s="89"/>
      <c r="B24" s="90"/>
      <c r="C24" s="83"/>
      <c r="D24" s="84"/>
      <c r="E24" s="83"/>
      <c r="F24" s="83"/>
      <c r="G24" s="79"/>
      <c r="H24" s="79" t="e">
        <f t="shared" si="4"/>
        <v>#DIV/0!</v>
      </c>
    </row>
    <row r="25" spans="1:8" s="1" customFormat="1" ht="22.5" customHeight="1">
      <c r="A25" s="89"/>
      <c r="B25" s="90"/>
      <c r="C25" s="83"/>
      <c r="D25" s="84"/>
      <c r="E25" s="83"/>
      <c r="F25" s="83"/>
      <c r="G25" s="79"/>
      <c r="H25" s="79" t="e">
        <f t="shared" si="4"/>
        <v>#DIV/0!</v>
      </c>
    </row>
    <row r="26" spans="1:8" s="65" customFormat="1" ht="22.5" customHeight="1">
      <c r="A26" s="92" t="s">
        <v>125</v>
      </c>
      <c r="B26" s="93"/>
      <c r="C26" s="94">
        <f aca="true" t="shared" si="5" ref="C26:G26">C6+C9+C15</f>
        <v>41.33</v>
      </c>
      <c r="D26" s="84">
        <f t="shared" si="5"/>
        <v>79.21</v>
      </c>
      <c r="E26" s="84">
        <f t="shared" si="5"/>
        <v>19.209999999999997</v>
      </c>
      <c r="F26" s="84">
        <f t="shared" si="5"/>
        <v>60</v>
      </c>
      <c r="G26" s="84">
        <f t="shared" si="5"/>
        <v>37.879999999999995</v>
      </c>
      <c r="H26" s="80">
        <f t="shared" si="4"/>
        <v>91.65255262521171</v>
      </c>
    </row>
    <row r="27" spans="5:6" ht="12.75">
      <c r="E27" s="95" t="s">
        <v>98</v>
      </c>
      <c r="F27" s="95" t="s">
        <v>98</v>
      </c>
    </row>
  </sheetData>
  <sheetProtection/>
  <mergeCells count="9">
    <mergeCell ref="A1:H1"/>
    <mergeCell ref="A2:H2"/>
    <mergeCell ref="A3:H3"/>
    <mergeCell ref="D4:F4"/>
    <mergeCell ref="G4:H4"/>
    <mergeCell ref="A26:B26"/>
    <mergeCell ref="A4:A5"/>
    <mergeCell ref="B4:B5"/>
    <mergeCell ref="C4:C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showGridLines="0" showZeros="0" workbookViewId="0" topLeftCell="A5">
      <selection activeCell="E58" sqref="E58"/>
    </sheetView>
  </sheetViews>
  <sheetFormatPr defaultColWidth="9.140625" defaultRowHeight="12.75"/>
  <cols>
    <col min="1" max="1" width="23.421875" style="42" customWidth="1"/>
    <col min="2" max="2" width="32.140625" style="42" bestFit="1" customWidth="1"/>
    <col min="3" max="3" width="11.140625" style="43" customWidth="1"/>
    <col min="4" max="5" width="11.8515625" style="44" bestFit="1" customWidth="1"/>
    <col min="6" max="6" width="9.57421875" style="43" customWidth="1"/>
    <col min="7" max="8" width="12.28125" style="44" customWidth="1"/>
    <col min="9" max="9" width="9.28125" style="45" bestFit="1" customWidth="1"/>
    <col min="10" max="10" width="11.8515625" style="46" customWidth="1"/>
    <col min="11" max="11" width="20.28125" style="0" bestFit="1" customWidth="1"/>
    <col min="12" max="12" width="31.7109375" style="0" bestFit="1" customWidth="1"/>
    <col min="13" max="13" width="12.57421875" style="0" bestFit="1" customWidth="1"/>
    <col min="14" max="14" width="23.140625" style="0" bestFit="1" customWidth="1"/>
    <col min="15" max="15" width="11.28125" style="0" bestFit="1" customWidth="1"/>
  </cols>
  <sheetData>
    <row r="1" spans="1:9" ht="14.25">
      <c r="A1" s="3" t="s">
        <v>126</v>
      </c>
      <c r="B1" s="3"/>
      <c r="C1" s="47"/>
      <c r="D1" s="47"/>
      <c r="E1" s="47"/>
      <c r="F1" s="47"/>
      <c r="G1" s="47"/>
      <c r="H1" s="47"/>
      <c r="I1" s="47"/>
    </row>
    <row r="2" spans="1:9" ht="24.75" customHeight="1">
      <c r="A2" s="48" t="s">
        <v>127</v>
      </c>
      <c r="B2" s="48"/>
      <c r="C2" s="48"/>
      <c r="D2" s="48"/>
      <c r="E2" s="48"/>
      <c r="F2" s="48"/>
      <c r="G2" s="48"/>
      <c r="H2" s="48"/>
      <c r="I2" s="48"/>
    </row>
    <row r="3" spans="1:10" ht="12.75">
      <c r="A3" s="49" t="s">
        <v>128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7.75" customHeight="1">
      <c r="A4" s="51" t="s">
        <v>129</v>
      </c>
      <c r="B4" s="51" t="s">
        <v>68</v>
      </c>
      <c r="C4" s="52" t="s">
        <v>6</v>
      </c>
      <c r="D4" s="51"/>
      <c r="E4" s="51"/>
      <c r="F4" s="52" t="s">
        <v>7</v>
      </c>
      <c r="G4" s="51"/>
      <c r="H4" s="51"/>
      <c r="I4" s="57" t="s">
        <v>130</v>
      </c>
      <c r="J4" s="58"/>
    </row>
    <row r="5" spans="1:10" ht="24" customHeight="1">
      <c r="A5" s="51"/>
      <c r="B5" s="51"/>
      <c r="C5" s="52" t="s">
        <v>74</v>
      </c>
      <c r="D5" s="51" t="s">
        <v>131</v>
      </c>
      <c r="E5" s="51" t="s">
        <v>132</v>
      </c>
      <c r="F5" s="52" t="s">
        <v>74</v>
      </c>
      <c r="G5" s="51" t="s">
        <v>131</v>
      </c>
      <c r="H5" s="51" t="s">
        <v>132</v>
      </c>
      <c r="I5" s="59" t="s">
        <v>122</v>
      </c>
      <c r="J5" s="60" t="s">
        <v>123</v>
      </c>
    </row>
    <row r="6" spans="1:10" s="41" customFormat="1" ht="15" customHeight="1">
      <c r="A6" s="53" t="s">
        <v>133</v>
      </c>
      <c r="B6" s="53" t="s">
        <v>134</v>
      </c>
      <c r="C6" s="54">
        <f>SUM(D6:E6)</f>
        <v>2.9899999999999998</v>
      </c>
      <c r="D6" s="55">
        <f aca="true" t="shared" si="0" ref="D6:G6">D7+D8+D9+D10+D11+D12+D13+D14+D15</f>
        <v>2.9899999999999998</v>
      </c>
      <c r="E6" s="55">
        <f t="shared" si="0"/>
        <v>0</v>
      </c>
      <c r="F6" s="54">
        <f>SUM(G6:H6)</f>
        <v>16.43</v>
      </c>
      <c r="G6" s="55">
        <f t="shared" si="0"/>
        <v>16.43</v>
      </c>
      <c r="H6" s="55"/>
      <c r="I6" s="61">
        <f>F6-C6</f>
        <v>13.44</v>
      </c>
      <c r="J6" s="62">
        <f>F6/C6*100-100</f>
        <v>449.4983277591974</v>
      </c>
    </row>
    <row r="7" spans="1:10" s="41" customFormat="1" ht="15" customHeight="1">
      <c r="A7" s="56" t="s">
        <v>135</v>
      </c>
      <c r="B7" s="56" t="s">
        <v>136</v>
      </c>
      <c r="C7" s="54">
        <f aca="true" t="shared" si="1" ref="C7:C66">SUM(D7:E7)</f>
        <v>0.49</v>
      </c>
      <c r="D7" s="55">
        <v>0.49</v>
      </c>
      <c r="E7" s="55"/>
      <c r="F7" s="54">
        <f aca="true" t="shared" si="2" ref="F7:F66">SUM(G7:H7)</f>
        <v>6.83</v>
      </c>
      <c r="G7" s="55">
        <v>6.83</v>
      </c>
      <c r="H7" s="55"/>
      <c r="I7" s="61">
        <f aca="true" t="shared" si="3" ref="I7:I66">F7-C7</f>
        <v>6.34</v>
      </c>
      <c r="J7" s="62">
        <f aca="true" t="shared" si="4" ref="J7:J66">F7/C7*100-100</f>
        <v>1293.8775510204082</v>
      </c>
    </row>
    <row r="8" spans="1:10" s="41" customFormat="1" ht="15" customHeight="1">
      <c r="A8" s="56" t="s">
        <v>137</v>
      </c>
      <c r="B8" s="56" t="s">
        <v>138</v>
      </c>
      <c r="C8" s="54">
        <f t="shared" si="1"/>
        <v>0.47</v>
      </c>
      <c r="D8" s="55">
        <v>0.47</v>
      </c>
      <c r="E8" s="55"/>
      <c r="F8" s="54">
        <f t="shared" si="2"/>
        <v>4.72</v>
      </c>
      <c r="G8" s="55">
        <v>4.72</v>
      </c>
      <c r="H8" s="55"/>
      <c r="I8" s="61">
        <f t="shared" si="3"/>
        <v>4.25</v>
      </c>
      <c r="J8" s="62">
        <f t="shared" si="4"/>
        <v>904.2553191489361</v>
      </c>
    </row>
    <row r="9" spans="1:10" s="41" customFormat="1" ht="15" customHeight="1">
      <c r="A9" s="56" t="s">
        <v>139</v>
      </c>
      <c r="B9" s="56" t="s">
        <v>140</v>
      </c>
      <c r="C9" s="54">
        <f t="shared" si="1"/>
        <v>2.03</v>
      </c>
      <c r="D9" s="55">
        <v>2.03</v>
      </c>
      <c r="E9" s="55"/>
      <c r="F9" s="54">
        <f t="shared" si="2"/>
        <v>0.93</v>
      </c>
      <c r="G9" s="55">
        <v>0.93</v>
      </c>
      <c r="H9" s="55"/>
      <c r="I9" s="61">
        <f t="shared" si="3"/>
        <v>-1.0999999999999996</v>
      </c>
      <c r="J9" s="62">
        <f t="shared" si="4"/>
        <v>-54.1871921182266</v>
      </c>
    </row>
    <row r="10" spans="1:10" s="41" customFormat="1" ht="15" customHeight="1">
      <c r="A10" s="56" t="s">
        <v>141</v>
      </c>
      <c r="B10" s="56" t="s">
        <v>142</v>
      </c>
      <c r="C10" s="54">
        <f t="shared" si="1"/>
        <v>0</v>
      </c>
      <c r="D10" s="55"/>
      <c r="E10" s="55"/>
      <c r="F10" s="54">
        <f t="shared" si="2"/>
        <v>0.82</v>
      </c>
      <c r="G10" s="55">
        <v>0.82</v>
      </c>
      <c r="H10" s="55"/>
      <c r="I10" s="61">
        <f t="shared" si="3"/>
        <v>0.82</v>
      </c>
      <c r="J10" s="62" t="e">
        <f t="shared" si="4"/>
        <v>#DIV/0!</v>
      </c>
    </row>
    <row r="11" spans="1:10" s="41" customFormat="1" ht="15" customHeight="1">
      <c r="A11" s="56" t="s">
        <v>143</v>
      </c>
      <c r="B11" s="56" t="s">
        <v>144</v>
      </c>
      <c r="C11" s="54">
        <f t="shared" si="1"/>
        <v>0</v>
      </c>
      <c r="D11" s="55"/>
      <c r="E11" s="55"/>
      <c r="F11" s="54">
        <f t="shared" si="2"/>
        <v>0</v>
      </c>
      <c r="G11" s="55"/>
      <c r="H11" s="55"/>
      <c r="I11" s="61">
        <f t="shared" si="3"/>
        <v>0</v>
      </c>
      <c r="J11" s="62" t="e">
        <f t="shared" si="4"/>
        <v>#DIV/0!</v>
      </c>
    </row>
    <row r="12" spans="1:10" s="41" customFormat="1" ht="15" customHeight="1">
      <c r="A12" s="56" t="s">
        <v>145</v>
      </c>
      <c r="B12" s="56" t="s">
        <v>146</v>
      </c>
      <c r="C12" s="54">
        <f t="shared" si="1"/>
        <v>0</v>
      </c>
      <c r="D12" s="55"/>
      <c r="E12" s="55"/>
      <c r="F12" s="54">
        <f t="shared" si="2"/>
        <v>0</v>
      </c>
      <c r="G12" s="55"/>
      <c r="H12" s="55"/>
      <c r="I12" s="61">
        <f t="shared" si="3"/>
        <v>0</v>
      </c>
      <c r="J12" s="62" t="e">
        <f t="shared" si="4"/>
        <v>#DIV/0!</v>
      </c>
    </row>
    <row r="13" spans="1:10" s="41" customFormat="1" ht="15" customHeight="1">
      <c r="A13" s="56">
        <v>30108</v>
      </c>
      <c r="B13" s="56" t="s">
        <v>147</v>
      </c>
      <c r="C13" s="54">
        <f t="shared" si="1"/>
        <v>0</v>
      </c>
      <c r="D13" s="55"/>
      <c r="E13" s="55"/>
      <c r="F13" s="54">
        <f t="shared" si="2"/>
        <v>2.24</v>
      </c>
      <c r="G13" s="55">
        <v>2.24</v>
      </c>
      <c r="H13" s="55"/>
      <c r="I13" s="61">
        <f t="shared" si="3"/>
        <v>2.24</v>
      </c>
      <c r="J13" s="62" t="e">
        <f t="shared" si="4"/>
        <v>#DIV/0!</v>
      </c>
    </row>
    <row r="14" spans="1:10" s="41" customFormat="1" ht="15" customHeight="1">
      <c r="A14" s="56">
        <v>30109</v>
      </c>
      <c r="B14" s="56" t="s">
        <v>148</v>
      </c>
      <c r="C14" s="54">
        <f t="shared" si="1"/>
        <v>0</v>
      </c>
      <c r="D14" s="55"/>
      <c r="E14" s="55"/>
      <c r="F14" s="54">
        <f t="shared" si="2"/>
        <v>0.89</v>
      </c>
      <c r="G14" s="55">
        <v>0.89</v>
      </c>
      <c r="H14" s="55"/>
      <c r="I14" s="61">
        <f t="shared" si="3"/>
        <v>0.89</v>
      </c>
      <c r="J14" s="62" t="e">
        <f t="shared" si="4"/>
        <v>#DIV/0!</v>
      </c>
    </row>
    <row r="15" spans="1:10" s="41" customFormat="1" ht="15" customHeight="1">
      <c r="A15" s="56">
        <v>30199</v>
      </c>
      <c r="B15" s="56" t="s">
        <v>149</v>
      </c>
      <c r="C15" s="54">
        <f t="shared" si="1"/>
        <v>0</v>
      </c>
      <c r="D15" s="55"/>
      <c r="E15" s="55"/>
      <c r="F15" s="54">
        <f t="shared" si="2"/>
        <v>0</v>
      </c>
      <c r="G15" s="55"/>
      <c r="H15" s="55"/>
      <c r="I15" s="61">
        <f t="shared" si="3"/>
        <v>0</v>
      </c>
      <c r="J15" s="62" t="e">
        <f t="shared" si="4"/>
        <v>#DIV/0!</v>
      </c>
    </row>
    <row r="16" spans="1:10" s="41" customFormat="1" ht="15" customHeight="1">
      <c r="A16" s="53" t="s">
        <v>150</v>
      </c>
      <c r="B16" s="53" t="s">
        <v>151</v>
      </c>
      <c r="C16" s="54">
        <f t="shared" si="1"/>
        <v>2.02</v>
      </c>
      <c r="D16" s="55">
        <f aca="true" t="shared" si="5" ref="D16:H16">SUM(D17:D43)</f>
        <v>0</v>
      </c>
      <c r="E16" s="55">
        <f t="shared" si="5"/>
        <v>2.02</v>
      </c>
      <c r="F16" s="54">
        <f t="shared" si="2"/>
        <v>1.87</v>
      </c>
      <c r="G16" s="55">
        <f t="shared" si="5"/>
        <v>0</v>
      </c>
      <c r="H16" s="55">
        <f t="shared" si="5"/>
        <v>1.87</v>
      </c>
      <c r="I16" s="61">
        <f t="shared" si="3"/>
        <v>-0.1499999999999999</v>
      </c>
      <c r="J16" s="62">
        <f t="shared" si="4"/>
        <v>-7.425742574257427</v>
      </c>
    </row>
    <row r="17" spans="1:10" s="41" customFormat="1" ht="15" customHeight="1">
      <c r="A17" s="56" t="s">
        <v>152</v>
      </c>
      <c r="B17" s="56" t="s">
        <v>153</v>
      </c>
      <c r="C17" s="54">
        <f t="shared" si="1"/>
        <v>0.36</v>
      </c>
      <c r="D17" s="55"/>
      <c r="E17" s="55">
        <v>0.36</v>
      </c>
      <c r="F17" s="54">
        <f t="shared" si="2"/>
        <v>0.36</v>
      </c>
      <c r="G17" s="55"/>
      <c r="H17" s="55">
        <v>0.36</v>
      </c>
      <c r="I17" s="61">
        <f t="shared" si="3"/>
        <v>0</v>
      </c>
      <c r="J17" s="62">
        <f t="shared" si="4"/>
        <v>0</v>
      </c>
    </row>
    <row r="18" spans="1:10" s="41" customFormat="1" ht="15" customHeight="1">
      <c r="A18" s="56" t="s">
        <v>154</v>
      </c>
      <c r="B18" s="56" t="s">
        <v>155</v>
      </c>
      <c r="C18" s="54">
        <f t="shared" si="1"/>
        <v>0</v>
      </c>
      <c r="D18" s="55"/>
      <c r="E18" s="55"/>
      <c r="F18" s="54">
        <f t="shared" si="2"/>
        <v>0</v>
      </c>
      <c r="G18" s="55"/>
      <c r="H18" s="55"/>
      <c r="I18" s="61">
        <f t="shared" si="3"/>
        <v>0</v>
      </c>
      <c r="J18" s="62" t="e">
        <f t="shared" si="4"/>
        <v>#DIV/0!</v>
      </c>
    </row>
    <row r="19" spans="1:10" s="41" customFormat="1" ht="15" customHeight="1">
      <c r="A19" s="56" t="s">
        <v>156</v>
      </c>
      <c r="B19" s="56" t="s">
        <v>157</v>
      </c>
      <c r="C19" s="54">
        <f t="shared" si="1"/>
        <v>0</v>
      </c>
      <c r="D19" s="55"/>
      <c r="E19" s="55"/>
      <c r="F19" s="54">
        <f t="shared" si="2"/>
        <v>0</v>
      </c>
      <c r="G19" s="55"/>
      <c r="H19" s="55"/>
      <c r="I19" s="61">
        <f t="shared" si="3"/>
        <v>0</v>
      </c>
      <c r="J19" s="62" t="e">
        <f t="shared" si="4"/>
        <v>#DIV/0!</v>
      </c>
    </row>
    <row r="20" spans="1:10" s="41" customFormat="1" ht="15" customHeight="1">
      <c r="A20" s="56" t="s">
        <v>158</v>
      </c>
      <c r="B20" s="56" t="s">
        <v>159</v>
      </c>
      <c r="C20" s="54">
        <f t="shared" si="1"/>
        <v>0</v>
      </c>
      <c r="D20" s="55"/>
      <c r="E20" s="55"/>
      <c r="F20" s="54">
        <f t="shared" si="2"/>
        <v>0</v>
      </c>
      <c r="G20" s="55"/>
      <c r="H20" s="55"/>
      <c r="I20" s="61">
        <f t="shared" si="3"/>
        <v>0</v>
      </c>
      <c r="J20" s="62" t="e">
        <f t="shared" si="4"/>
        <v>#DIV/0!</v>
      </c>
    </row>
    <row r="21" spans="1:10" s="41" customFormat="1" ht="15" customHeight="1">
      <c r="A21" s="56" t="s">
        <v>160</v>
      </c>
      <c r="B21" s="56" t="s">
        <v>161</v>
      </c>
      <c r="C21" s="54">
        <f t="shared" si="1"/>
        <v>0</v>
      </c>
      <c r="D21" s="55"/>
      <c r="E21" s="55"/>
      <c r="F21" s="54">
        <f t="shared" si="2"/>
        <v>0</v>
      </c>
      <c r="G21" s="55"/>
      <c r="H21" s="55"/>
      <c r="I21" s="61">
        <f t="shared" si="3"/>
        <v>0</v>
      </c>
      <c r="J21" s="62" t="e">
        <f t="shared" si="4"/>
        <v>#DIV/0!</v>
      </c>
    </row>
    <row r="22" spans="1:10" s="41" customFormat="1" ht="15" customHeight="1">
      <c r="A22" s="56" t="s">
        <v>162</v>
      </c>
      <c r="B22" s="56" t="s">
        <v>163</v>
      </c>
      <c r="C22" s="54">
        <f t="shared" si="1"/>
        <v>0</v>
      </c>
      <c r="D22" s="55"/>
      <c r="E22" s="55"/>
      <c r="F22" s="54">
        <f t="shared" si="2"/>
        <v>0</v>
      </c>
      <c r="G22" s="55"/>
      <c r="H22" s="55"/>
      <c r="I22" s="61">
        <f t="shared" si="3"/>
        <v>0</v>
      </c>
      <c r="J22" s="62" t="e">
        <f t="shared" si="4"/>
        <v>#DIV/0!</v>
      </c>
    </row>
    <row r="23" spans="1:10" s="41" customFormat="1" ht="15" customHeight="1">
      <c r="A23" s="56" t="s">
        <v>164</v>
      </c>
      <c r="B23" s="56" t="s">
        <v>165</v>
      </c>
      <c r="C23" s="54">
        <f t="shared" si="1"/>
        <v>0</v>
      </c>
      <c r="D23" s="55"/>
      <c r="E23" s="55"/>
      <c r="F23" s="54">
        <f t="shared" si="2"/>
        <v>0</v>
      </c>
      <c r="G23" s="55"/>
      <c r="H23" s="55"/>
      <c r="I23" s="61">
        <f t="shared" si="3"/>
        <v>0</v>
      </c>
      <c r="J23" s="62" t="e">
        <f t="shared" si="4"/>
        <v>#DIV/0!</v>
      </c>
    </row>
    <row r="24" spans="1:10" s="41" customFormat="1" ht="15" customHeight="1">
      <c r="A24" s="56" t="s">
        <v>166</v>
      </c>
      <c r="B24" s="56" t="s">
        <v>167</v>
      </c>
      <c r="C24" s="54">
        <f t="shared" si="1"/>
        <v>0</v>
      </c>
      <c r="D24" s="55"/>
      <c r="E24" s="55"/>
      <c r="F24" s="54">
        <f t="shared" si="2"/>
        <v>0</v>
      </c>
      <c r="G24" s="55"/>
      <c r="H24" s="55"/>
      <c r="I24" s="61">
        <f t="shared" si="3"/>
        <v>0</v>
      </c>
      <c r="J24" s="62" t="e">
        <f t="shared" si="4"/>
        <v>#DIV/0!</v>
      </c>
    </row>
    <row r="25" spans="1:10" s="41" customFormat="1" ht="15" customHeight="1">
      <c r="A25" s="56" t="s">
        <v>168</v>
      </c>
      <c r="B25" s="56" t="s">
        <v>169</v>
      </c>
      <c r="C25" s="54">
        <f t="shared" si="1"/>
        <v>0</v>
      </c>
      <c r="D25" s="55"/>
      <c r="E25" s="55"/>
      <c r="F25" s="54">
        <f t="shared" si="2"/>
        <v>0</v>
      </c>
      <c r="G25" s="55"/>
      <c r="H25" s="55"/>
      <c r="I25" s="61">
        <f t="shared" si="3"/>
        <v>0</v>
      </c>
      <c r="J25" s="62" t="e">
        <f t="shared" si="4"/>
        <v>#DIV/0!</v>
      </c>
    </row>
    <row r="26" spans="1:10" s="41" customFormat="1" ht="15" customHeight="1">
      <c r="A26" s="56" t="s">
        <v>170</v>
      </c>
      <c r="B26" s="56" t="s">
        <v>171</v>
      </c>
      <c r="C26" s="54">
        <f t="shared" si="1"/>
        <v>0</v>
      </c>
      <c r="D26" s="55"/>
      <c r="E26" s="55"/>
      <c r="F26" s="54">
        <f t="shared" si="2"/>
        <v>0</v>
      </c>
      <c r="G26" s="55"/>
      <c r="H26" s="55"/>
      <c r="I26" s="61">
        <f t="shared" si="3"/>
        <v>0</v>
      </c>
      <c r="J26" s="62" t="e">
        <f t="shared" si="4"/>
        <v>#DIV/0!</v>
      </c>
    </row>
    <row r="27" spans="1:10" s="41" customFormat="1" ht="15" customHeight="1">
      <c r="A27" s="56" t="s">
        <v>172</v>
      </c>
      <c r="B27" s="56" t="s">
        <v>173</v>
      </c>
      <c r="C27" s="54">
        <f t="shared" si="1"/>
        <v>0</v>
      </c>
      <c r="D27" s="55"/>
      <c r="E27" s="55"/>
      <c r="F27" s="54">
        <f t="shared" si="2"/>
        <v>0</v>
      </c>
      <c r="G27" s="55"/>
      <c r="H27" s="55"/>
      <c r="I27" s="61">
        <f t="shared" si="3"/>
        <v>0</v>
      </c>
      <c r="J27" s="62" t="e">
        <f t="shared" si="4"/>
        <v>#DIV/0!</v>
      </c>
    </row>
    <row r="28" spans="1:10" s="41" customFormat="1" ht="15" customHeight="1">
      <c r="A28" s="56" t="s">
        <v>174</v>
      </c>
      <c r="B28" s="56" t="s">
        <v>175</v>
      </c>
      <c r="C28" s="54">
        <f t="shared" si="1"/>
        <v>0.66</v>
      </c>
      <c r="D28" s="55"/>
      <c r="E28" s="55">
        <v>0.66</v>
      </c>
      <c r="F28" s="54">
        <f t="shared" si="2"/>
        <v>0</v>
      </c>
      <c r="G28" s="55"/>
      <c r="H28" s="55"/>
      <c r="I28" s="61">
        <f t="shared" si="3"/>
        <v>-0.66</v>
      </c>
      <c r="J28" s="62">
        <f t="shared" si="4"/>
        <v>-100</v>
      </c>
    </row>
    <row r="29" spans="1:10" s="41" customFormat="1" ht="15" customHeight="1">
      <c r="A29" s="56" t="s">
        <v>176</v>
      </c>
      <c r="B29" s="56" t="s">
        <v>177</v>
      </c>
      <c r="C29" s="54">
        <f t="shared" si="1"/>
        <v>0</v>
      </c>
      <c r="D29" s="55"/>
      <c r="E29" s="55"/>
      <c r="F29" s="54">
        <f t="shared" si="2"/>
        <v>0</v>
      </c>
      <c r="G29" s="55"/>
      <c r="H29" s="55"/>
      <c r="I29" s="61">
        <f t="shared" si="3"/>
        <v>0</v>
      </c>
      <c r="J29" s="62" t="e">
        <f t="shared" si="4"/>
        <v>#DIV/0!</v>
      </c>
    </row>
    <row r="30" spans="1:10" s="41" customFormat="1" ht="15" customHeight="1">
      <c r="A30" s="56" t="s">
        <v>178</v>
      </c>
      <c r="B30" s="56" t="s">
        <v>179</v>
      </c>
      <c r="C30" s="54">
        <f t="shared" si="1"/>
        <v>0</v>
      </c>
      <c r="D30" s="55"/>
      <c r="E30" s="55"/>
      <c r="F30" s="54">
        <f t="shared" si="2"/>
        <v>0</v>
      </c>
      <c r="G30" s="55"/>
      <c r="H30" s="55"/>
      <c r="I30" s="61">
        <f t="shared" si="3"/>
        <v>0</v>
      </c>
      <c r="J30" s="62" t="e">
        <f t="shared" si="4"/>
        <v>#DIV/0!</v>
      </c>
    </row>
    <row r="31" spans="1:10" s="41" customFormat="1" ht="15" customHeight="1">
      <c r="A31" s="56" t="s">
        <v>180</v>
      </c>
      <c r="B31" s="56" t="s">
        <v>181</v>
      </c>
      <c r="C31" s="54">
        <f t="shared" si="1"/>
        <v>0</v>
      </c>
      <c r="D31" s="55"/>
      <c r="E31" s="55"/>
      <c r="F31" s="54">
        <f t="shared" si="2"/>
        <v>0</v>
      </c>
      <c r="G31" s="55"/>
      <c r="H31" s="55"/>
      <c r="I31" s="61">
        <f t="shared" si="3"/>
        <v>0</v>
      </c>
      <c r="J31" s="62" t="e">
        <f t="shared" si="4"/>
        <v>#DIV/0!</v>
      </c>
    </row>
    <row r="32" spans="1:10" s="41" customFormat="1" ht="15" customHeight="1">
      <c r="A32" s="56" t="s">
        <v>182</v>
      </c>
      <c r="B32" s="56" t="s">
        <v>183</v>
      </c>
      <c r="C32" s="54">
        <f t="shared" si="1"/>
        <v>0</v>
      </c>
      <c r="D32" s="55"/>
      <c r="E32" s="55"/>
      <c r="F32" s="54">
        <f t="shared" si="2"/>
        <v>0</v>
      </c>
      <c r="G32" s="55"/>
      <c r="H32" s="55"/>
      <c r="I32" s="61">
        <f t="shared" si="3"/>
        <v>0</v>
      </c>
      <c r="J32" s="62" t="e">
        <f t="shared" si="4"/>
        <v>#DIV/0!</v>
      </c>
    </row>
    <row r="33" spans="1:10" s="41" customFormat="1" ht="15" customHeight="1">
      <c r="A33" s="56" t="s">
        <v>184</v>
      </c>
      <c r="B33" s="56" t="s">
        <v>185</v>
      </c>
      <c r="C33" s="54">
        <f t="shared" si="1"/>
        <v>0</v>
      </c>
      <c r="D33" s="55"/>
      <c r="E33" s="55"/>
      <c r="F33" s="54">
        <f t="shared" si="2"/>
        <v>0</v>
      </c>
      <c r="G33" s="55"/>
      <c r="H33" s="55"/>
      <c r="I33" s="61">
        <f t="shared" si="3"/>
        <v>0</v>
      </c>
      <c r="J33" s="62" t="e">
        <f t="shared" si="4"/>
        <v>#DIV/0!</v>
      </c>
    </row>
    <row r="34" spans="1:10" s="41" customFormat="1" ht="15" customHeight="1">
      <c r="A34" s="56" t="s">
        <v>186</v>
      </c>
      <c r="B34" s="56" t="s">
        <v>187</v>
      </c>
      <c r="C34" s="54">
        <f t="shared" si="1"/>
        <v>0</v>
      </c>
      <c r="D34" s="55"/>
      <c r="E34" s="55"/>
      <c r="F34" s="54">
        <f t="shared" si="2"/>
        <v>0</v>
      </c>
      <c r="G34" s="55"/>
      <c r="H34" s="55"/>
      <c r="I34" s="61">
        <f t="shared" si="3"/>
        <v>0</v>
      </c>
      <c r="J34" s="62" t="e">
        <f t="shared" si="4"/>
        <v>#DIV/0!</v>
      </c>
    </row>
    <row r="35" spans="1:10" s="41" customFormat="1" ht="15" customHeight="1">
      <c r="A35" s="56" t="s">
        <v>188</v>
      </c>
      <c r="B35" s="56" t="s">
        <v>189</v>
      </c>
      <c r="C35" s="54">
        <f t="shared" si="1"/>
        <v>0</v>
      </c>
      <c r="D35" s="55"/>
      <c r="E35" s="55"/>
      <c r="F35" s="54">
        <f t="shared" si="2"/>
        <v>0</v>
      </c>
      <c r="G35" s="55"/>
      <c r="H35" s="55"/>
      <c r="I35" s="61">
        <f t="shared" si="3"/>
        <v>0</v>
      </c>
      <c r="J35" s="62" t="e">
        <f t="shared" si="4"/>
        <v>#DIV/0!</v>
      </c>
    </row>
    <row r="36" spans="1:10" s="41" customFormat="1" ht="15" customHeight="1">
      <c r="A36" s="56" t="s">
        <v>190</v>
      </c>
      <c r="B36" s="56" t="s">
        <v>191</v>
      </c>
      <c r="C36" s="54">
        <f t="shared" si="1"/>
        <v>0</v>
      </c>
      <c r="D36" s="55"/>
      <c r="E36" s="55"/>
      <c r="F36" s="54">
        <f t="shared" si="2"/>
        <v>0</v>
      </c>
      <c r="G36" s="55"/>
      <c r="H36" s="55"/>
      <c r="I36" s="61">
        <f t="shared" si="3"/>
        <v>0</v>
      </c>
      <c r="J36" s="62" t="e">
        <f t="shared" si="4"/>
        <v>#DIV/0!</v>
      </c>
    </row>
    <row r="37" spans="1:10" s="41" customFormat="1" ht="15" customHeight="1">
      <c r="A37" s="56" t="s">
        <v>192</v>
      </c>
      <c r="B37" s="56" t="s">
        <v>193</v>
      </c>
      <c r="C37" s="54">
        <f t="shared" si="1"/>
        <v>0</v>
      </c>
      <c r="D37" s="55"/>
      <c r="E37" s="55"/>
      <c r="F37" s="54">
        <f t="shared" si="2"/>
        <v>0</v>
      </c>
      <c r="G37" s="55"/>
      <c r="H37" s="55"/>
      <c r="I37" s="61">
        <f t="shared" si="3"/>
        <v>0</v>
      </c>
      <c r="J37" s="62" t="e">
        <f t="shared" si="4"/>
        <v>#DIV/0!</v>
      </c>
    </row>
    <row r="38" spans="1:10" s="41" customFormat="1" ht="15" customHeight="1">
      <c r="A38" s="56" t="s">
        <v>194</v>
      </c>
      <c r="B38" s="56" t="s">
        <v>195</v>
      </c>
      <c r="C38" s="54">
        <f t="shared" si="1"/>
        <v>0</v>
      </c>
      <c r="D38" s="55"/>
      <c r="E38" s="55"/>
      <c r="F38" s="54">
        <f t="shared" si="2"/>
        <v>0</v>
      </c>
      <c r="G38" s="55"/>
      <c r="H38" s="55"/>
      <c r="I38" s="61">
        <f t="shared" si="3"/>
        <v>0</v>
      </c>
      <c r="J38" s="62" t="e">
        <f t="shared" si="4"/>
        <v>#DIV/0!</v>
      </c>
    </row>
    <row r="39" spans="1:10" s="41" customFormat="1" ht="15" customHeight="1">
      <c r="A39" s="56" t="s">
        <v>196</v>
      </c>
      <c r="B39" s="56" t="s">
        <v>197</v>
      </c>
      <c r="C39" s="54">
        <f t="shared" si="1"/>
        <v>0</v>
      </c>
      <c r="D39" s="55"/>
      <c r="E39" s="55"/>
      <c r="F39" s="54">
        <f t="shared" si="2"/>
        <v>0.01</v>
      </c>
      <c r="G39" s="55"/>
      <c r="H39" s="55">
        <v>0.01</v>
      </c>
      <c r="I39" s="61">
        <f t="shared" si="3"/>
        <v>0.01</v>
      </c>
      <c r="J39" s="62" t="e">
        <f t="shared" si="4"/>
        <v>#DIV/0!</v>
      </c>
    </row>
    <row r="40" spans="1:10" s="41" customFormat="1" ht="15" customHeight="1">
      <c r="A40" s="56" t="s">
        <v>198</v>
      </c>
      <c r="B40" s="56" t="s">
        <v>199</v>
      </c>
      <c r="C40" s="54">
        <f t="shared" si="1"/>
        <v>1</v>
      </c>
      <c r="D40" s="55"/>
      <c r="E40" s="55">
        <v>1</v>
      </c>
      <c r="F40" s="54">
        <f t="shared" si="2"/>
        <v>1.5</v>
      </c>
      <c r="G40" s="55"/>
      <c r="H40" s="55">
        <v>1.5</v>
      </c>
      <c r="I40" s="61">
        <f t="shared" si="3"/>
        <v>0.5</v>
      </c>
      <c r="J40" s="62">
        <f t="shared" si="4"/>
        <v>50</v>
      </c>
    </row>
    <row r="41" spans="1:10" s="41" customFormat="1" ht="15" customHeight="1">
      <c r="A41" s="56" t="s">
        <v>200</v>
      </c>
      <c r="B41" s="56" t="s">
        <v>201</v>
      </c>
      <c r="C41" s="54">
        <f t="shared" si="1"/>
        <v>0</v>
      </c>
      <c r="D41" s="55"/>
      <c r="E41" s="55"/>
      <c r="F41" s="54">
        <f t="shared" si="2"/>
        <v>0</v>
      </c>
      <c r="G41" s="55"/>
      <c r="H41" s="55"/>
      <c r="I41" s="61">
        <f t="shared" si="3"/>
        <v>0</v>
      </c>
      <c r="J41" s="62" t="e">
        <f t="shared" si="4"/>
        <v>#DIV/0!</v>
      </c>
    </row>
    <row r="42" spans="1:10" s="41" customFormat="1" ht="15" customHeight="1">
      <c r="A42" s="56" t="s">
        <v>202</v>
      </c>
      <c r="B42" s="56" t="s">
        <v>203</v>
      </c>
      <c r="C42" s="54">
        <f t="shared" si="1"/>
        <v>0</v>
      </c>
      <c r="D42" s="55"/>
      <c r="E42" s="55"/>
      <c r="F42" s="54">
        <f t="shared" si="2"/>
        <v>0</v>
      </c>
      <c r="G42" s="55"/>
      <c r="H42" s="55"/>
      <c r="I42" s="61">
        <f t="shared" si="3"/>
        <v>0</v>
      </c>
      <c r="J42" s="62" t="e">
        <f t="shared" si="4"/>
        <v>#DIV/0!</v>
      </c>
    </row>
    <row r="43" spans="1:10" s="41" customFormat="1" ht="15" customHeight="1">
      <c r="A43" s="56" t="s">
        <v>204</v>
      </c>
      <c r="B43" s="56" t="s">
        <v>205</v>
      </c>
      <c r="C43" s="54">
        <f t="shared" si="1"/>
        <v>0</v>
      </c>
      <c r="D43" s="55"/>
      <c r="E43" s="55"/>
      <c r="F43" s="54">
        <f t="shared" si="2"/>
        <v>0</v>
      </c>
      <c r="G43" s="55"/>
      <c r="H43" s="55"/>
      <c r="I43" s="61">
        <f t="shared" si="3"/>
        <v>0</v>
      </c>
      <c r="J43" s="62" t="e">
        <f t="shared" si="4"/>
        <v>#DIV/0!</v>
      </c>
    </row>
    <row r="44" spans="1:10" s="41" customFormat="1" ht="15" customHeight="1">
      <c r="A44" s="53" t="s">
        <v>206</v>
      </c>
      <c r="B44" s="53" t="s">
        <v>207</v>
      </c>
      <c r="C44" s="54">
        <f t="shared" si="1"/>
        <v>0.33</v>
      </c>
      <c r="D44" s="55">
        <f aca="true" t="shared" si="6" ref="D44:G44">SUM(D45:D60)</f>
        <v>0.33</v>
      </c>
      <c r="E44" s="55">
        <f t="shared" si="6"/>
        <v>0</v>
      </c>
      <c r="F44" s="54">
        <f t="shared" si="2"/>
        <v>0.91</v>
      </c>
      <c r="G44" s="55">
        <f t="shared" si="6"/>
        <v>0.91</v>
      </c>
      <c r="H44" s="55"/>
      <c r="I44" s="61">
        <f t="shared" si="3"/>
        <v>0.5800000000000001</v>
      </c>
      <c r="J44" s="62">
        <f t="shared" si="4"/>
        <v>175.75757575757575</v>
      </c>
    </row>
    <row r="45" spans="1:10" s="41" customFormat="1" ht="15" customHeight="1">
      <c r="A45" s="56" t="s">
        <v>208</v>
      </c>
      <c r="B45" s="56" t="s">
        <v>209</v>
      </c>
      <c r="C45" s="54">
        <f t="shared" si="1"/>
        <v>0</v>
      </c>
      <c r="D45" s="55"/>
      <c r="E45" s="55"/>
      <c r="F45" s="54">
        <f t="shared" si="2"/>
        <v>0</v>
      </c>
      <c r="G45" s="55"/>
      <c r="H45" s="55"/>
      <c r="I45" s="61">
        <f t="shared" si="3"/>
        <v>0</v>
      </c>
      <c r="J45" s="62" t="e">
        <f t="shared" si="4"/>
        <v>#DIV/0!</v>
      </c>
    </row>
    <row r="46" spans="1:10" s="41" customFormat="1" ht="15" customHeight="1">
      <c r="A46" s="56" t="s">
        <v>210</v>
      </c>
      <c r="B46" s="56" t="s">
        <v>211</v>
      </c>
      <c r="C46" s="54">
        <f t="shared" si="1"/>
        <v>0</v>
      </c>
      <c r="D46" s="55"/>
      <c r="E46" s="55"/>
      <c r="F46" s="54">
        <f t="shared" si="2"/>
        <v>0</v>
      </c>
      <c r="G46" s="55"/>
      <c r="H46" s="55"/>
      <c r="I46" s="61">
        <f t="shared" si="3"/>
        <v>0</v>
      </c>
      <c r="J46" s="62" t="e">
        <f t="shared" si="4"/>
        <v>#DIV/0!</v>
      </c>
    </row>
    <row r="47" spans="1:10" s="41" customFormat="1" ht="15" customHeight="1">
      <c r="A47" s="56" t="s">
        <v>212</v>
      </c>
      <c r="B47" s="56" t="s">
        <v>213</v>
      </c>
      <c r="C47" s="54">
        <f t="shared" si="1"/>
        <v>0</v>
      </c>
      <c r="D47" s="55"/>
      <c r="E47" s="55"/>
      <c r="F47" s="54">
        <f t="shared" si="2"/>
        <v>0</v>
      </c>
      <c r="G47" s="55"/>
      <c r="H47" s="55"/>
      <c r="I47" s="61">
        <f t="shared" si="3"/>
        <v>0</v>
      </c>
      <c r="J47" s="62" t="e">
        <f t="shared" si="4"/>
        <v>#DIV/0!</v>
      </c>
    </row>
    <row r="48" spans="1:10" s="41" customFormat="1" ht="15" customHeight="1">
      <c r="A48" s="56" t="s">
        <v>214</v>
      </c>
      <c r="B48" s="56" t="s">
        <v>215</v>
      </c>
      <c r="C48" s="54">
        <f t="shared" si="1"/>
        <v>0</v>
      </c>
      <c r="D48" s="55"/>
      <c r="E48" s="55"/>
      <c r="F48" s="54">
        <f t="shared" si="2"/>
        <v>0</v>
      </c>
      <c r="G48" s="55"/>
      <c r="H48" s="55"/>
      <c r="I48" s="61">
        <f t="shared" si="3"/>
        <v>0</v>
      </c>
      <c r="J48" s="62" t="e">
        <f t="shared" si="4"/>
        <v>#DIV/0!</v>
      </c>
    </row>
    <row r="49" spans="1:10" s="41" customFormat="1" ht="15" customHeight="1">
      <c r="A49" s="56" t="s">
        <v>216</v>
      </c>
      <c r="B49" s="56" t="s">
        <v>217</v>
      </c>
      <c r="C49" s="54">
        <f t="shared" si="1"/>
        <v>0.33</v>
      </c>
      <c r="D49" s="55">
        <v>0.33</v>
      </c>
      <c r="E49" s="55"/>
      <c r="F49" s="54">
        <f t="shared" si="2"/>
        <v>0</v>
      </c>
      <c r="G49" s="55"/>
      <c r="H49" s="55"/>
      <c r="I49" s="61">
        <f t="shared" si="3"/>
        <v>-0.33</v>
      </c>
      <c r="J49" s="62">
        <f t="shared" si="4"/>
        <v>-100</v>
      </c>
    </row>
    <row r="50" spans="1:10" s="41" customFormat="1" ht="15" customHeight="1">
      <c r="A50" s="56" t="s">
        <v>218</v>
      </c>
      <c r="B50" s="56" t="s">
        <v>219</v>
      </c>
      <c r="C50" s="54">
        <f t="shared" si="1"/>
        <v>0</v>
      </c>
      <c r="D50" s="55"/>
      <c r="E50" s="55"/>
      <c r="F50" s="54">
        <f t="shared" si="2"/>
        <v>0</v>
      </c>
      <c r="G50" s="55"/>
      <c r="H50" s="55"/>
      <c r="I50" s="61">
        <f t="shared" si="3"/>
        <v>0</v>
      </c>
      <c r="J50" s="62" t="e">
        <f t="shared" si="4"/>
        <v>#DIV/0!</v>
      </c>
    </row>
    <row r="51" spans="1:10" s="41" customFormat="1" ht="15" customHeight="1">
      <c r="A51" s="56" t="s">
        <v>220</v>
      </c>
      <c r="B51" s="56" t="s">
        <v>221</v>
      </c>
      <c r="C51" s="54">
        <f t="shared" si="1"/>
        <v>0</v>
      </c>
      <c r="D51" s="55"/>
      <c r="E51" s="55"/>
      <c r="F51" s="54">
        <f t="shared" si="2"/>
        <v>0</v>
      </c>
      <c r="G51" s="55"/>
      <c r="H51" s="55"/>
      <c r="I51" s="61">
        <f t="shared" si="3"/>
        <v>0</v>
      </c>
      <c r="J51" s="62" t="e">
        <f t="shared" si="4"/>
        <v>#DIV/0!</v>
      </c>
    </row>
    <row r="52" spans="1:10" s="41" customFormat="1" ht="15" customHeight="1">
      <c r="A52" s="56" t="s">
        <v>222</v>
      </c>
      <c r="B52" s="56" t="s">
        <v>223</v>
      </c>
      <c r="C52" s="54">
        <f t="shared" si="1"/>
        <v>0</v>
      </c>
      <c r="D52" s="55"/>
      <c r="E52" s="55"/>
      <c r="F52" s="54">
        <f t="shared" si="2"/>
        <v>0</v>
      </c>
      <c r="G52" s="55"/>
      <c r="H52" s="55"/>
      <c r="I52" s="61">
        <f t="shared" si="3"/>
        <v>0</v>
      </c>
      <c r="J52" s="62" t="e">
        <f t="shared" si="4"/>
        <v>#DIV/0!</v>
      </c>
    </row>
    <row r="53" spans="1:10" s="41" customFormat="1" ht="15" customHeight="1">
      <c r="A53" s="56" t="s">
        <v>224</v>
      </c>
      <c r="B53" s="56" t="s">
        <v>225</v>
      </c>
      <c r="C53" s="54">
        <f t="shared" si="1"/>
        <v>0</v>
      </c>
      <c r="D53" s="55"/>
      <c r="E53" s="55"/>
      <c r="F53" s="54">
        <f t="shared" si="2"/>
        <v>0</v>
      </c>
      <c r="G53" s="55"/>
      <c r="H53" s="55"/>
      <c r="I53" s="61">
        <f t="shared" si="3"/>
        <v>0</v>
      </c>
      <c r="J53" s="62" t="e">
        <f t="shared" si="4"/>
        <v>#DIV/0!</v>
      </c>
    </row>
    <row r="54" spans="1:10" s="41" customFormat="1" ht="15" customHeight="1">
      <c r="A54" s="56" t="s">
        <v>226</v>
      </c>
      <c r="B54" s="56" t="s">
        <v>227</v>
      </c>
      <c r="C54" s="54">
        <f t="shared" si="1"/>
        <v>0</v>
      </c>
      <c r="D54" s="55"/>
      <c r="E54" s="55"/>
      <c r="F54" s="54">
        <f t="shared" si="2"/>
        <v>0</v>
      </c>
      <c r="G54" s="55"/>
      <c r="H54" s="55"/>
      <c r="I54" s="61">
        <f t="shared" si="3"/>
        <v>0</v>
      </c>
      <c r="J54" s="62" t="e">
        <f t="shared" si="4"/>
        <v>#DIV/0!</v>
      </c>
    </row>
    <row r="55" spans="1:10" s="41" customFormat="1" ht="15" customHeight="1">
      <c r="A55" s="56" t="s">
        <v>228</v>
      </c>
      <c r="B55" s="56" t="s">
        <v>229</v>
      </c>
      <c r="C55" s="54">
        <f t="shared" si="1"/>
        <v>0</v>
      </c>
      <c r="D55" s="55"/>
      <c r="E55" s="55"/>
      <c r="F55" s="54">
        <f t="shared" si="2"/>
        <v>0.89</v>
      </c>
      <c r="G55" s="55">
        <v>0.89</v>
      </c>
      <c r="H55" s="55"/>
      <c r="I55" s="61">
        <f t="shared" si="3"/>
        <v>0.89</v>
      </c>
      <c r="J55" s="62" t="e">
        <f t="shared" si="4"/>
        <v>#DIV/0!</v>
      </c>
    </row>
    <row r="56" spans="1:10" s="41" customFormat="1" ht="15" customHeight="1">
      <c r="A56" s="56" t="s">
        <v>230</v>
      </c>
      <c r="B56" s="56" t="s">
        <v>231</v>
      </c>
      <c r="C56" s="54">
        <f t="shared" si="1"/>
        <v>0</v>
      </c>
      <c r="D56" s="55"/>
      <c r="E56" s="55"/>
      <c r="F56" s="54">
        <f t="shared" si="2"/>
        <v>0</v>
      </c>
      <c r="G56" s="55"/>
      <c r="H56" s="55"/>
      <c r="I56" s="61">
        <f t="shared" si="3"/>
        <v>0</v>
      </c>
      <c r="J56" s="62" t="e">
        <f t="shared" si="4"/>
        <v>#DIV/0!</v>
      </c>
    </row>
    <row r="57" spans="1:10" s="41" customFormat="1" ht="15" customHeight="1">
      <c r="A57" s="56" t="s">
        <v>232</v>
      </c>
      <c r="B57" s="56" t="s">
        <v>233</v>
      </c>
      <c r="C57" s="54">
        <f t="shared" si="1"/>
        <v>0</v>
      </c>
      <c r="D57" s="55"/>
      <c r="E57" s="55"/>
      <c r="F57" s="54">
        <f t="shared" si="2"/>
        <v>0</v>
      </c>
      <c r="G57" s="55"/>
      <c r="H57" s="55"/>
      <c r="I57" s="61">
        <f t="shared" si="3"/>
        <v>0</v>
      </c>
      <c r="J57" s="62" t="e">
        <f t="shared" si="4"/>
        <v>#DIV/0!</v>
      </c>
    </row>
    <row r="58" spans="1:10" s="41" customFormat="1" ht="15" customHeight="1">
      <c r="A58" s="56">
        <v>30314</v>
      </c>
      <c r="B58" s="56" t="s">
        <v>234</v>
      </c>
      <c r="C58" s="54">
        <f t="shared" si="1"/>
        <v>0</v>
      </c>
      <c r="D58" s="55"/>
      <c r="E58" s="55"/>
      <c r="F58" s="54">
        <f t="shared" si="2"/>
        <v>0</v>
      </c>
      <c r="G58" s="55"/>
      <c r="H58" s="55"/>
      <c r="I58" s="61">
        <f t="shared" si="3"/>
        <v>0</v>
      </c>
      <c r="J58" s="62" t="e">
        <f t="shared" si="4"/>
        <v>#DIV/0!</v>
      </c>
    </row>
    <row r="59" spans="1:10" s="41" customFormat="1" ht="15" customHeight="1">
      <c r="A59" s="56">
        <v>30315</v>
      </c>
      <c r="B59" s="56" t="s">
        <v>235</v>
      </c>
      <c r="C59" s="54">
        <f t="shared" si="1"/>
        <v>0</v>
      </c>
      <c r="D59" s="55"/>
      <c r="E59" s="55"/>
      <c r="F59" s="54">
        <f t="shared" si="2"/>
        <v>0</v>
      </c>
      <c r="G59" s="55"/>
      <c r="H59" s="55"/>
      <c r="I59" s="61">
        <f t="shared" si="3"/>
        <v>0</v>
      </c>
      <c r="J59" s="62" t="e">
        <f t="shared" si="4"/>
        <v>#DIV/0!</v>
      </c>
    </row>
    <row r="60" spans="1:10" s="41" customFormat="1" ht="15" customHeight="1">
      <c r="A60" s="56" t="s">
        <v>236</v>
      </c>
      <c r="B60" s="56" t="s">
        <v>237</v>
      </c>
      <c r="C60" s="54">
        <f t="shared" si="1"/>
        <v>0</v>
      </c>
      <c r="D60" s="55"/>
      <c r="E60" s="55"/>
      <c r="F60" s="54">
        <f t="shared" si="2"/>
        <v>0.02</v>
      </c>
      <c r="G60" s="55">
        <v>0.02</v>
      </c>
      <c r="H60" s="55"/>
      <c r="I60" s="61">
        <f t="shared" si="3"/>
        <v>0.02</v>
      </c>
      <c r="J60" s="62" t="e">
        <f t="shared" si="4"/>
        <v>#DIV/0!</v>
      </c>
    </row>
    <row r="61" spans="1:10" s="41" customFormat="1" ht="15" customHeight="1">
      <c r="A61" s="53" t="s">
        <v>238</v>
      </c>
      <c r="B61" s="53" t="s">
        <v>239</v>
      </c>
      <c r="C61" s="54">
        <f t="shared" si="1"/>
        <v>0</v>
      </c>
      <c r="D61" s="55"/>
      <c r="E61" s="55"/>
      <c r="F61" s="54">
        <f t="shared" si="2"/>
        <v>0</v>
      </c>
      <c r="G61" s="55"/>
      <c r="H61" s="55"/>
      <c r="I61" s="61">
        <f t="shared" si="3"/>
        <v>0</v>
      </c>
      <c r="J61" s="62" t="e">
        <f t="shared" si="4"/>
        <v>#DIV/0!</v>
      </c>
    </row>
    <row r="62" spans="1:10" s="41" customFormat="1" ht="15" customHeight="1">
      <c r="A62" s="56" t="s">
        <v>240</v>
      </c>
      <c r="B62" s="56" t="s">
        <v>241</v>
      </c>
      <c r="C62" s="54">
        <f t="shared" si="1"/>
        <v>0</v>
      </c>
      <c r="D62" s="55"/>
      <c r="E62" s="55"/>
      <c r="F62" s="54">
        <f t="shared" si="2"/>
        <v>0</v>
      </c>
      <c r="G62" s="55"/>
      <c r="H62" s="55"/>
      <c r="I62" s="61">
        <f t="shared" si="3"/>
        <v>0</v>
      </c>
      <c r="J62" s="62" t="e">
        <f t="shared" si="4"/>
        <v>#DIV/0!</v>
      </c>
    </row>
    <row r="63" spans="1:10" s="41" customFormat="1" ht="15" customHeight="1">
      <c r="A63" s="56" t="s">
        <v>242</v>
      </c>
      <c r="B63" s="56" t="s">
        <v>243</v>
      </c>
      <c r="C63" s="54">
        <f t="shared" si="1"/>
        <v>0</v>
      </c>
      <c r="D63" s="55"/>
      <c r="E63" s="55"/>
      <c r="F63" s="54">
        <f t="shared" si="2"/>
        <v>0</v>
      </c>
      <c r="G63" s="55"/>
      <c r="H63" s="55"/>
      <c r="I63" s="61">
        <f t="shared" si="3"/>
        <v>0</v>
      </c>
      <c r="J63" s="62" t="e">
        <f t="shared" si="4"/>
        <v>#DIV/0!</v>
      </c>
    </row>
    <row r="64" spans="1:10" s="41" customFormat="1" ht="15" customHeight="1">
      <c r="A64" s="56" t="s">
        <v>244</v>
      </c>
      <c r="B64" s="56" t="s">
        <v>245</v>
      </c>
      <c r="C64" s="54">
        <f t="shared" si="1"/>
        <v>0</v>
      </c>
      <c r="D64" s="55"/>
      <c r="E64" s="55"/>
      <c r="F64" s="54">
        <f t="shared" si="2"/>
        <v>0</v>
      </c>
      <c r="G64" s="55"/>
      <c r="H64" s="55"/>
      <c r="I64" s="61">
        <f t="shared" si="3"/>
        <v>0</v>
      </c>
      <c r="J64" s="62" t="e">
        <f t="shared" si="4"/>
        <v>#DIV/0!</v>
      </c>
    </row>
    <row r="65" spans="1:10" s="41" customFormat="1" ht="15" customHeight="1">
      <c r="A65" s="56" t="s">
        <v>246</v>
      </c>
      <c r="B65" s="56" t="s">
        <v>247</v>
      </c>
      <c r="C65" s="54">
        <f t="shared" si="1"/>
        <v>0</v>
      </c>
      <c r="D65" s="55"/>
      <c r="E65" s="55"/>
      <c r="F65" s="54">
        <f t="shared" si="2"/>
        <v>0</v>
      </c>
      <c r="G65" s="55"/>
      <c r="H65" s="55"/>
      <c r="I65" s="61">
        <f t="shared" si="3"/>
        <v>0</v>
      </c>
      <c r="J65" s="62" t="e">
        <f t="shared" si="4"/>
        <v>#DIV/0!</v>
      </c>
    </row>
    <row r="66" spans="1:10" ht="15" customHeight="1">
      <c r="A66" s="63" t="s">
        <v>58</v>
      </c>
      <c r="B66" s="64"/>
      <c r="C66" s="54">
        <f t="shared" si="1"/>
        <v>5.34</v>
      </c>
      <c r="D66" s="55">
        <f aca="true" t="shared" si="7" ref="D66:H66">D6+D16+D44+D61</f>
        <v>3.32</v>
      </c>
      <c r="E66" s="55">
        <f t="shared" si="7"/>
        <v>2.02</v>
      </c>
      <c r="F66" s="54">
        <f t="shared" si="2"/>
        <v>19.21</v>
      </c>
      <c r="G66" s="55">
        <f t="shared" si="7"/>
        <v>17.34</v>
      </c>
      <c r="H66" s="55">
        <f t="shared" si="7"/>
        <v>1.87</v>
      </c>
      <c r="I66" s="61">
        <f t="shared" si="3"/>
        <v>13.870000000000001</v>
      </c>
      <c r="J66" s="62">
        <f t="shared" si="4"/>
        <v>259.7378277153558</v>
      </c>
    </row>
    <row r="67" ht="12.75">
      <c r="C67" s="43" t="s">
        <v>98</v>
      </c>
    </row>
  </sheetData>
  <sheetProtection/>
  <mergeCells count="9">
    <mergeCell ref="A1:B1"/>
    <mergeCell ref="A2:I2"/>
    <mergeCell ref="A3:J3"/>
    <mergeCell ref="C4:E4"/>
    <mergeCell ref="F4:H4"/>
    <mergeCell ref="I4:J4"/>
    <mergeCell ref="A66:B66"/>
    <mergeCell ref="A4:A5"/>
    <mergeCell ref="B4:B5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E12" sqref="E12"/>
    </sheetView>
  </sheetViews>
  <sheetFormatPr defaultColWidth="7.8515625" defaultRowHeight="12.75"/>
  <cols>
    <col min="1" max="1" width="41.8515625" style="28" bestFit="1" customWidth="1"/>
    <col min="2" max="3" width="13.57421875" style="28" bestFit="1" customWidth="1"/>
    <col min="4" max="4" width="17.7109375" style="28" customWidth="1"/>
    <col min="5" max="5" width="26.8515625" style="29" customWidth="1"/>
    <col min="6" max="253" width="7.8515625" style="28" customWidth="1"/>
  </cols>
  <sheetData>
    <row r="1" spans="1:5" ht="14.25">
      <c r="A1" s="3" t="s">
        <v>248</v>
      </c>
      <c r="B1" s="3"/>
      <c r="C1" s="3"/>
      <c r="D1" s="3"/>
      <c r="E1" s="3"/>
    </row>
    <row r="2" spans="1:5" ht="25.5">
      <c r="A2" s="30" t="s">
        <v>249</v>
      </c>
      <c r="B2" s="30"/>
      <c r="C2" s="30"/>
      <c r="D2" s="30"/>
      <c r="E2" s="31"/>
    </row>
    <row r="3" spans="1:5" ht="25.5" customHeight="1">
      <c r="A3" s="32" t="s">
        <v>250</v>
      </c>
      <c r="B3" s="32"/>
      <c r="C3" s="32"/>
      <c r="D3" s="32"/>
      <c r="E3" s="32"/>
    </row>
    <row r="4" spans="1:5" ht="36.75" customHeight="1">
      <c r="A4" s="33" t="s">
        <v>251</v>
      </c>
      <c r="B4" s="33" t="s">
        <v>6</v>
      </c>
      <c r="C4" s="33" t="s">
        <v>120</v>
      </c>
      <c r="D4" s="34" t="s">
        <v>252</v>
      </c>
      <c r="E4" s="35"/>
    </row>
    <row r="5" spans="1:5" ht="20.25" customHeight="1">
      <c r="A5" s="33"/>
      <c r="B5" s="33"/>
      <c r="C5" s="33"/>
      <c r="D5" s="33" t="s">
        <v>253</v>
      </c>
      <c r="E5" s="36" t="s">
        <v>254</v>
      </c>
    </row>
    <row r="6" spans="1:5" ht="26.25" customHeight="1">
      <c r="A6" s="37" t="s">
        <v>255</v>
      </c>
      <c r="B6" s="38">
        <f>SUM(B7,B8,B11)</f>
        <v>1</v>
      </c>
      <c r="C6" s="38">
        <f>SUM(C7,C8,C11)</f>
        <v>1.5</v>
      </c>
      <c r="D6" s="38">
        <f>C6-B6</f>
        <v>0.5</v>
      </c>
      <c r="E6" s="39">
        <f aca="true" t="shared" si="0" ref="E6:E13">C6/B6*100-100</f>
        <v>50</v>
      </c>
    </row>
    <row r="7" spans="1:5" ht="26.25" customHeight="1">
      <c r="A7" s="37" t="s">
        <v>256</v>
      </c>
      <c r="B7" s="40"/>
      <c r="C7" s="38"/>
      <c r="D7" s="38">
        <f aca="true" t="shared" si="1" ref="D7:D13">C7-B7</f>
        <v>0</v>
      </c>
      <c r="E7" s="39" t="e">
        <f t="shared" si="0"/>
        <v>#DIV/0!</v>
      </c>
    </row>
    <row r="8" spans="1:5" ht="26.25" customHeight="1">
      <c r="A8" s="37" t="s">
        <v>257</v>
      </c>
      <c r="B8" s="38">
        <f>SUM(B9:B10)</f>
        <v>1</v>
      </c>
      <c r="C8" s="38">
        <f>SUM(C9:C10)</f>
        <v>1.5</v>
      </c>
      <c r="D8" s="38">
        <f t="shared" si="1"/>
        <v>0.5</v>
      </c>
      <c r="E8" s="39">
        <f t="shared" si="0"/>
        <v>50</v>
      </c>
    </row>
    <row r="9" spans="1:5" ht="26.25" customHeight="1">
      <c r="A9" s="37" t="s">
        <v>258</v>
      </c>
      <c r="B9" s="38"/>
      <c r="C9" s="38"/>
      <c r="D9" s="38">
        <f t="shared" si="1"/>
        <v>0</v>
      </c>
      <c r="E9" s="39" t="e">
        <f t="shared" si="0"/>
        <v>#DIV/0!</v>
      </c>
    </row>
    <row r="10" spans="1:5" ht="26.25" customHeight="1">
      <c r="A10" s="37" t="s">
        <v>259</v>
      </c>
      <c r="B10" s="38">
        <v>1</v>
      </c>
      <c r="C10" s="38">
        <v>1.5</v>
      </c>
      <c r="D10" s="38">
        <f t="shared" si="1"/>
        <v>0.5</v>
      </c>
      <c r="E10" s="39">
        <f t="shared" si="0"/>
        <v>50</v>
      </c>
    </row>
    <row r="11" spans="1:5" ht="26.25" customHeight="1">
      <c r="A11" s="37" t="s">
        <v>260</v>
      </c>
      <c r="B11" s="38">
        <f>SUM(B12:B13)</f>
        <v>0</v>
      </c>
      <c r="C11" s="38">
        <f>SUM(C12:C13)</f>
        <v>0</v>
      </c>
      <c r="D11" s="38">
        <f t="shared" si="1"/>
        <v>0</v>
      </c>
      <c r="E11" s="39" t="e">
        <f t="shared" si="0"/>
        <v>#DIV/0!</v>
      </c>
    </row>
    <row r="12" spans="1:5" ht="26.25" customHeight="1">
      <c r="A12" s="37" t="s">
        <v>261</v>
      </c>
      <c r="B12" s="38"/>
      <c r="C12" s="38"/>
      <c r="D12" s="38">
        <f t="shared" si="1"/>
        <v>0</v>
      </c>
      <c r="E12" s="39" t="e">
        <f t="shared" si="0"/>
        <v>#DIV/0!</v>
      </c>
    </row>
    <row r="13" spans="1:5" ht="26.25" customHeight="1">
      <c r="A13" s="37" t="s">
        <v>262</v>
      </c>
      <c r="B13" s="38"/>
      <c r="C13" s="38"/>
      <c r="D13" s="38">
        <f t="shared" si="1"/>
        <v>0</v>
      </c>
      <c r="E13" s="39" t="e">
        <f t="shared" si="0"/>
        <v>#DIV/0!</v>
      </c>
    </row>
    <row r="14" spans="1:5" ht="26.25" customHeight="1">
      <c r="A14" s="37"/>
      <c r="B14" s="38"/>
      <c r="C14" s="38"/>
      <c r="D14" s="38"/>
      <c r="E14" s="39"/>
    </row>
    <row r="15" spans="1:5" ht="26.25" customHeight="1">
      <c r="A15" s="37"/>
      <c r="B15" s="38"/>
      <c r="C15" s="38"/>
      <c r="D15" s="38"/>
      <c r="E15" s="39"/>
    </row>
  </sheetData>
  <sheetProtection/>
  <mergeCells count="7">
    <mergeCell ref="A1:E1"/>
    <mergeCell ref="A2:E2"/>
    <mergeCell ref="A3:E3"/>
    <mergeCell ref="D4:E4"/>
    <mergeCell ref="A4:A5"/>
    <mergeCell ref="B4:B5"/>
    <mergeCell ref="C4:C5"/>
  </mergeCells>
  <printOptions horizontalCentered="1"/>
  <pageMargins left="0.39" right="0.39" top="0.98" bottom="0.98" header="0.51" footer="0.51"/>
  <pageSetup fitToHeight="1" fitToWidth="1" horizontalDpi="600" verticalDpi="600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13" sqref="D13"/>
    </sheetView>
  </sheetViews>
  <sheetFormatPr defaultColWidth="8.8515625" defaultRowHeight="12.75"/>
  <cols>
    <col min="1" max="1" width="18.7109375" style="2" bestFit="1" customWidth="1"/>
    <col min="2" max="2" width="25.8515625" style="2" customWidth="1"/>
    <col min="3" max="3" width="14.8515625" style="2" bestFit="1" customWidth="1"/>
    <col min="4" max="4" width="12.28125" style="2" customWidth="1"/>
    <col min="5" max="5" width="13.7109375" style="2" customWidth="1"/>
    <col min="6" max="6" width="12.8515625" style="2" customWidth="1"/>
    <col min="7" max="7" width="14.8515625" style="2" customWidth="1"/>
    <col min="8" max="8" width="18.421875" style="2" customWidth="1"/>
    <col min="9" max="16384" width="9.140625" style="2" customWidth="1"/>
  </cols>
  <sheetData>
    <row r="1" spans="1:8" s="1" customFormat="1" ht="19.5" customHeight="1">
      <c r="A1" s="3" t="s">
        <v>263</v>
      </c>
      <c r="B1" s="3"/>
      <c r="C1" s="3"/>
      <c r="D1" s="3"/>
      <c r="E1" s="3"/>
      <c r="F1" s="3"/>
      <c r="G1" s="3"/>
      <c r="H1" s="3"/>
    </row>
    <row r="2" spans="1:8" ht="27">
      <c r="A2" s="4" t="s">
        <v>264</v>
      </c>
      <c r="B2" s="4"/>
      <c r="C2" s="4"/>
      <c r="D2" s="4"/>
      <c r="E2" s="4"/>
      <c r="F2" s="4"/>
      <c r="G2" s="4"/>
      <c r="H2" s="4"/>
    </row>
    <row r="3" spans="1:8" s="1" customFormat="1" ht="21.75" customHeight="1">
      <c r="A3" s="5" t="s">
        <v>265</v>
      </c>
      <c r="B3" s="5"/>
      <c r="C3" s="5"/>
      <c r="D3" s="5"/>
      <c r="E3" s="5"/>
      <c r="F3" s="5"/>
      <c r="G3" s="5"/>
      <c r="H3" s="5"/>
    </row>
    <row r="4" spans="1:8" s="1" customFormat="1" ht="23.25" customHeight="1">
      <c r="A4" s="6" t="s">
        <v>67</v>
      </c>
      <c r="B4" s="6" t="s">
        <v>68</v>
      </c>
      <c r="C4" s="6" t="s">
        <v>6</v>
      </c>
      <c r="D4" s="7" t="s">
        <v>120</v>
      </c>
      <c r="E4" s="8"/>
      <c r="F4" s="9"/>
      <c r="G4" s="10" t="s">
        <v>121</v>
      </c>
      <c r="H4" s="11"/>
    </row>
    <row r="5" spans="1:8" s="1" customFormat="1" ht="23.25" customHeight="1">
      <c r="A5" s="12"/>
      <c r="B5" s="12"/>
      <c r="C5" s="12"/>
      <c r="D5" s="13" t="s">
        <v>74</v>
      </c>
      <c r="E5" s="13" t="s">
        <v>102</v>
      </c>
      <c r="F5" s="13" t="s">
        <v>103</v>
      </c>
      <c r="G5" s="14" t="s">
        <v>122</v>
      </c>
      <c r="H5" s="14" t="s">
        <v>123</v>
      </c>
    </row>
    <row r="6" spans="1:8" s="1" customFormat="1" ht="29.25" customHeight="1">
      <c r="A6" s="15"/>
      <c r="B6" s="15"/>
      <c r="C6" s="16"/>
      <c r="D6" s="16">
        <f aca="true" t="shared" si="0" ref="D6:D9">SUM(E6:F6)</f>
        <v>0</v>
      </c>
      <c r="E6" s="16"/>
      <c r="F6" s="16"/>
      <c r="G6" s="17">
        <f aca="true" t="shared" si="1" ref="G6:G9">D6-C6</f>
        <v>0</v>
      </c>
      <c r="H6" s="18" t="e">
        <f aca="true" t="shared" si="2" ref="H6:H9">D6/C6*100-100</f>
        <v>#DIV/0!</v>
      </c>
    </row>
    <row r="7" spans="1:8" s="1" customFormat="1" ht="29.25" customHeight="1">
      <c r="A7" s="19"/>
      <c r="B7" s="15"/>
      <c r="C7" s="20"/>
      <c r="D7" s="16">
        <f t="shared" si="0"/>
        <v>0</v>
      </c>
      <c r="E7" s="20"/>
      <c r="F7" s="20"/>
      <c r="G7" s="17">
        <f t="shared" si="1"/>
        <v>0</v>
      </c>
      <c r="H7" s="18" t="e">
        <f t="shared" si="2"/>
        <v>#DIV/0!</v>
      </c>
    </row>
    <row r="8" spans="1:8" s="1" customFormat="1" ht="29.25" customHeight="1">
      <c r="A8" s="21"/>
      <c r="B8" s="15"/>
      <c r="C8" s="20"/>
      <c r="D8" s="16">
        <f t="shared" si="0"/>
        <v>0</v>
      </c>
      <c r="E8" s="20"/>
      <c r="F8" s="20"/>
      <c r="G8" s="17">
        <f t="shared" si="1"/>
        <v>0</v>
      </c>
      <c r="H8" s="18" t="e">
        <f t="shared" si="2"/>
        <v>#DIV/0!</v>
      </c>
    </row>
    <row r="9" spans="1:8" s="1" customFormat="1" ht="29.25" customHeight="1">
      <c r="A9" s="22"/>
      <c r="B9" s="15"/>
      <c r="C9" s="20"/>
      <c r="D9" s="16">
        <f t="shared" si="0"/>
        <v>0</v>
      </c>
      <c r="E9" s="20"/>
      <c r="F9" s="20"/>
      <c r="G9" s="17">
        <f t="shared" si="1"/>
        <v>0</v>
      </c>
      <c r="H9" s="18" t="e">
        <f t="shared" si="2"/>
        <v>#DIV/0!</v>
      </c>
    </row>
    <row r="10" spans="1:8" s="1" customFormat="1" ht="29.25" customHeight="1">
      <c r="A10" s="23" t="s">
        <v>98</v>
      </c>
      <c r="B10" s="24" t="s">
        <v>98</v>
      </c>
      <c r="C10" s="20"/>
      <c r="D10" s="20"/>
      <c r="E10" s="20"/>
      <c r="F10" s="20"/>
      <c r="G10" s="17"/>
      <c r="H10" s="18"/>
    </row>
    <row r="11" spans="1:8" s="1" customFormat="1" ht="29.25" customHeight="1">
      <c r="A11" s="23"/>
      <c r="B11" s="24"/>
      <c r="C11" s="20"/>
      <c r="D11" s="20"/>
      <c r="E11" s="20"/>
      <c r="F11" s="20"/>
      <c r="G11" s="17"/>
      <c r="H11" s="18"/>
    </row>
    <row r="12" spans="1:8" s="1" customFormat="1" ht="29.25" customHeight="1">
      <c r="A12" s="22"/>
      <c r="B12" s="24"/>
      <c r="C12" s="20"/>
      <c r="D12" s="20"/>
      <c r="E12" s="20"/>
      <c r="F12" s="20"/>
      <c r="G12" s="17"/>
      <c r="H12" s="18"/>
    </row>
    <row r="13" spans="1:8" s="1" customFormat="1" ht="29.25" customHeight="1">
      <c r="A13" s="23"/>
      <c r="B13" s="24"/>
      <c r="C13" s="20"/>
      <c r="D13" s="20"/>
      <c r="E13" s="20"/>
      <c r="F13" s="20"/>
      <c r="G13" s="17"/>
      <c r="H13" s="18"/>
    </row>
    <row r="14" spans="1:8" s="1" customFormat="1" ht="29.25" customHeight="1">
      <c r="A14" s="23"/>
      <c r="B14" s="24"/>
      <c r="C14" s="20"/>
      <c r="D14" s="20"/>
      <c r="E14" s="20"/>
      <c r="F14" s="20"/>
      <c r="G14" s="17"/>
      <c r="H14" s="18"/>
    </row>
    <row r="15" spans="1:8" s="1" customFormat="1" ht="29.25" customHeight="1">
      <c r="A15" s="25"/>
      <c r="B15" s="24"/>
      <c r="C15" s="20"/>
      <c r="D15" s="20"/>
      <c r="E15" s="20"/>
      <c r="F15" s="20"/>
      <c r="G15" s="17"/>
      <c r="H15" s="18"/>
    </row>
    <row r="16" spans="1:8" s="1" customFormat="1" ht="29.25" customHeight="1">
      <c r="A16" s="25"/>
      <c r="B16" s="24"/>
      <c r="C16" s="20"/>
      <c r="D16" s="20"/>
      <c r="E16" s="20"/>
      <c r="F16" s="20"/>
      <c r="G16" s="17"/>
      <c r="H16" s="18"/>
    </row>
    <row r="17" spans="1:8" s="1" customFormat="1" ht="29.25" customHeight="1">
      <c r="A17" s="23"/>
      <c r="B17" s="24"/>
      <c r="C17" s="20"/>
      <c r="D17" s="20"/>
      <c r="E17" s="20"/>
      <c r="F17" s="20"/>
      <c r="G17" s="17"/>
      <c r="H17" s="18"/>
    </row>
    <row r="18" spans="1:8" ht="29.25" customHeight="1">
      <c r="A18" s="22"/>
      <c r="B18" s="24"/>
      <c r="C18" s="20"/>
      <c r="D18" s="20"/>
      <c r="E18" s="20"/>
      <c r="F18" s="20"/>
      <c r="G18" s="17"/>
      <c r="H18" s="18"/>
    </row>
    <row r="19" spans="1:8" ht="29.25" customHeight="1">
      <c r="A19" s="23"/>
      <c r="B19" s="24"/>
      <c r="C19" s="20"/>
      <c r="D19" s="20"/>
      <c r="E19" s="20"/>
      <c r="F19" s="20"/>
      <c r="G19" s="17"/>
      <c r="H19" s="18"/>
    </row>
    <row r="20" spans="1:8" ht="29.25" customHeight="1">
      <c r="A20" s="23"/>
      <c r="B20" s="24"/>
      <c r="C20" s="20"/>
      <c r="D20" s="20"/>
      <c r="E20" s="20"/>
      <c r="F20" s="20"/>
      <c r="G20" s="17"/>
      <c r="H20" s="18"/>
    </row>
    <row r="21" spans="1:8" ht="29.25" customHeight="1">
      <c r="A21" s="25"/>
      <c r="B21" s="24"/>
      <c r="C21" s="20"/>
      <c r="D21" s="20"/>
      <c r="E21" s="20"/>
      <c r="F21" s="20"/>
      <c r="G21" s="17"/>
      <c r="H21" s="18"/>
    </row>
    <row r="22" spans="1:8" ht="29.25" customHeight="1">
      <c r="A22" s="25"/>
      <c r="B22" s="24"/>
      <c r="C22" s="20"/>
      <c r="D22" s="20"/>
      <c r="E22" s="20"/>
      <c r="F22" s="20"/>
      <c r="G22" s="17"/>
      <c r="H22" s="18"/>
    </row>
    <row r="23" spans="1:8" ht="29.25" customHeight="1">
      <c r="A23" s="10" t="s">
        <v>125</v>
      </c>
      <c r="B23" s="26"/>
      <c r="C23" s="27"/>
      <c r="D23" s="27"/>
      <c r="E23" s="27"/>
      <c r="F23" s="27"/>
      <c r="G23" s="17">
        <f>D23-C23</f>
        <v>0</v>
      </c>
      <c r="H23" s="18" t="e">
        <f>D23/C23*100-100</f>
        <v>#DIV/0!</v>
      </c>
    </row>
  </sheetData>
  <sheetProtection/>
  <mergeCells count="9">
    <mergeCell ref="A1:H1"/>
    <mergeCell ref="A2:H2"/>
    <mergeCell ref="A3:H3"/>
    <mergeCell ref="D4:F4"/>
    <mergeCell ref="G4:H4"/>
    <mergeCell ref="A23:B23"/>
    <mergeCell ref="A4:A5"/>
    <mergeCell ref="B4:B5"/>
    <mergeCell ref="C4:C5"/>
  </mergeCells>
  <printOptions horizontalCentered="1"/>
  <pageMargins left="0" right="0" top="0.98" bottom="0.98" header="0.51" footer="0.51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2017-06-06T02:31:26Z</cp:lastPrinted>
  <dcterms:created xsi:type="dcterms:W3CDTF">2016-05-17T05:53:53Z</dcterms:created>
  <dcterms:modified xsi:type="dcterms:W3CDTF">2017-06-19T02:04:14Z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